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Nikola\Desktop\"/>
    </mc:Choice>
  </mc:AlternateContent>
  <xr:revisionPtr revIDLastSave="0" documentId="13_ncr:1_{BE28E10A-CB4B-4882-BD4A-9DA3E1EEDBD3}" xr6:coauthVersionLast="36" xr6:coauthVersionMax="36" xr10:uidLastSave="{00000000-0000-0000-0000-000000000000}"/>
  <bookViews>
    <workbookView xWindow="0" yWindow="0" windowWidth="28800" windowHeight="14310" tabRatio="824" firstSheet="1" activeTab="17" xr2:uid="{00000000-000D-0000-FFFF-FFFF00000000}"/>
  </bookViews>
  <sheets>
    <sheet name="НасловнА" sheetId="74" r:id="rId1"/>
    <sheet name="Увод" sheetId="73" r:id="rId2"/>
    <sheet name="Прилог 1" sheetId="56" r:id="rId3"/>
    <sheet name="Прилог 2" sheetId="61" r:id="rId4"/>
    <sheet name="Наратив" sheetId="75" r:id="rId5"/>
    <sheet name="Прилог 3" sheetId="67" r:id="rId6"/>
    <sheet name="Прилог 4" sheetId="66" r:id="rId7"/>
    <sheet name="Ризици" sheetId="77" r:id="rId8"/>
    <sheet name="Јавност" sheetId="76" r:id="rId9"/>
    <sheet name="Прилог 5" sheetId="55" r:id="rId10"/>
    <sheet name="Прилог 6" sheetId="68" r:id="rId11"/>
    <sheet name=" Прилог 7" sheetId="34" r:id="rId12"/>
    <sheet name="Прилог 8" sheetId="24" r:id="rId13"/>
    <sheet name="Прилог 9 " sheetId="62" r:id="rId14"/>
    <sheet name="Прилог 10 " sheetId="22" r:id="rId15"/>
    <sheet name="Прилог 11" sheetId="71" r:id="rId16"/>
    <sheet name="Прилог 12 " sheetId="63" r:id="rId17"/>
    <sheet name="Прилог 13" sheetId="72" r:id="rId18"/>
  </sheets>
  <definedNames>
    <definedName name="_xlnm.Print_Area" localSheetId="13">'Прилог 9 '!$A$1:$J$12</definedName>
    <definedName name="_xlnm.Print_Titles" localSheetId="11">' Прилог 7'!$3:$3</definedName>
    <definedName name="_xlnm.Print_Titles" localSheetId="16">'Прилог 12 '!$5:$5</definedName>
    <definedName name="_xlnm.Print_Titles" localSheetId="17">'Прилог 13'!$3:$3</definedName>
    <definedName name="_xlnm.Print_Titles" localSheetId="6">'Прилог 4'!$2:$3</definedName>
  </definedNames>
  <calcPr calcId="162913"/>
</workbook>
</file>

<file path=xl/calcChain.xml><?xml version="1.0" encoding="utf-8"?>
<calcChain xmlns="http://schemas.openxmlformats.org/spreadsheetml/2006/main">
  <c r="H58" i="66" l="1"/>
  <c r="H48" i="66"/>
  <c r="H44" i="66"/>
  <c r="H38" i="66"/>
  <c r="H8" i="66" l="1"/>
  <c r="H9" i="66"/>
  <c r="H10" i="66"/>
  <c r="H11" i="66"/>
  <c r="H12" i="66"/>
  <c r="H13" i="66"/>
  <c r="H14" i="66"/>
  <c r="H15" i="66"/>
  <c r="H16" i="66"/>
  <c r="H17" i="66"/>
  <c r="H18" i="66"/>
  <c r="H19" i="66"/>
  <c r="H20" i="66"/>
  <c r="H21" i="66"/>
  <c r="H22" i="66"/>
  <c r="H23" i="66"/>
  <c r="H24" i="66"/>
  <c r="H25" i="66"/>
  <c r="H26" i="66"/>
  <c r="H27" i="66"/>
  <c r="H28" i="66"/>
  <c r="H29" i="66"/>
  <c r="H30" i="66"/>
  <c r="H31" i="66"/>
  <c r="H32" i="66"/>
  <c r="H33" i="66"/>
  <c r="H34" i="66"/>
  <c r="H35" i="66"/>
  <c r="H36" i="66"/>
  <c r="H37" i="66"/>
  <c r="H39" i="66"/>
  <c r="H40" i="66"/>
  <c r="H41" i="66"/>
  <c r="H42" i="66"/>
  <c r="H43" i="66"/>
  <c r="H45" i="66"/>
  <c r="H46" i="66"/>
  <c r="H47" i="66"/>
  <c r="H49" i="66"/>
  <c r="H50" i="66"/>
  <c r="H51" i="66"/>
  <c r="H52" i="66"/>
  <c r="H53" i="66"/>
  <c r="H54" i="66"/>
  <c r="H55" i="66"/>
  <c r="H56" i="66"/>
  <c r="H57" i="66"/>
  <c r="H60" i="66"/>
  <c r="H61" i="66"/>
  <c r="H7" i="66"/>
  <c r="G62" i="66"/>
  <c r="F62" i="66"/>
  <c r="G10" i="56"/>
  <c r="G88" i="72"/>
  <c r="L87" i="72"/>
  <c r="L85" i="72"/>
  <c r="L83" i="72"/>
  <c r="L79" i="72"/>
  <c r="L77" i="72"/>
  <c r="L73" i="72"/>
  <c r="L71" i="72"/>
  <c r="L67" i="72"/>
  <c r="L65" i="72"/>
  <c r="L62" i="72"/>
  <c r="L50" i="72"/>
  <c r="L47" i="72"/>
  <c r="L44" i="72"/>
  <c r="L35" i="72"/>
  <c r="L30" i="72"/>
  <c r="L22" i="72"/>
  <c r="L20" i="72"/>
  <c r="L18" i="72"/>
  <c r="L14" i="72"/>
  <c r="L12" i="72"/>
  <c r="L8" i="72"/>
  <c r="L6" i="72"/>
  <c r="K87" i="72"/>
  <c r="K85" i="72"/>
  <c r="M85" i="72" s="1"/>
  <c r="K83" i="72"/>
  <c r="M83" i="72" s="1"/>
  <c r="K79" i="72"/>
  <c r="K77" i="72"/>
  <c r="M77" i="72" s="1"/>
  <c r="K73" i="72"/>
  <c r="M73" i="72" s="1"/>
  <c r="K71" i="72"/>
  <c r="M71" i="72" s="1"/>
  <c r="K67" i="72"/>
  <c r="K65" i="72"/>
  <c r="K62" i="72"/>
  <c r="M62" i="72" s="1"/>
  <c r="K50" i="72"/>
  <c r="M50" i="72" s="1"/>
  <c r="K47" i="72"/>
  <c r="M47" i="72" s="1"/>
  <c r="K44" i="72"/>
  <c r="M44" i="72" s="1"/>
  <c r="K35" i="72"/>
  <c r="M35" i="72" s="1"/>
  <c r="K30" i="72"/>
  <c r="K22" i="72"/>
  <c r="M22" i="72"/>
  <c r="K20" i="72"/>
  <c r="M20" i="72" s="1"/>
  <c r="K18" i="72"/>
  <c r="M18" i="72" s="1"/>
  <c r="K14" i="72"/>
  <c r="K12" i="72"/>
  <c r="M12" i="72" s="1"/>
  <c r="K8" i="72"/>
  <c r="K6" i="72"/>
  <c r="I87" i="72"/>
  <c r="I85" i="72"/>
  <c r="O85" i="72" s="1"/>
  <c r="I83" i="72"/>
  <c r="I79" i="72"/>
  <c r="I77" i="72"/>
  <c r="I73" i="72"/>
  <c r="I71" i="72"/>
  <c r="I67" i="72"/>
  <c r="I65" i="72"/>
  <c r="I62" i="72"/>
  <c r="I50" i="72"/>
  <c r="I47" i="72"/>
  <c r="I44" i="72"/>
  <c r="I35" i="72"/>
  <c r="I30" i="72"/>
  <c r="I22" i="72"/>
  <c r="I20" i="72"/>
  <c r="I18" i="72"/>
  <c r="I14" i="72"/>
  <c r="I12" i="72"/>
  <c r="I8" i="72"/>
  <c r="I6" i="72"/>
  <c r="H87" i="72"/>
  <c r="H85" i="72"/>
  <c r="J85" i="72" s="1"/>
  <c r="H83" i="72"/>
  <c r="J83" i="72" s="1"/>
  <c r="H79" i="72"/>
  <c r="J79" i="72" s="1"/>
  <c r="H77" i="72"/>
  <c r="J77" i="72" s="1"/>
  <c r="H73" i="72"/>
  <c r="J73" i="72" s="1"/>
  <c r="H71" i="72"/>
  <c r="H67" i="72"/>
  <c r="H65" i="72"/>
  <c r="H62" i="72"/>
  <c r="H50" i="72"/>
  <c r="J50" i="72" s="1"/>
  <c r="H47" i="72"/>
  <c r="J47" i="72" s="1"/>
  <c r="H44" i="72"/>
  <c r="H35" i="72"/>
  <c r="J35" i="72" s="1"/>
  <c r="H30" i="72"/>
  <c r="H22" i="72"/>
  <c r="H20" i="72"/>
  <c r="H18" i="72"/>
  <c r="J18" i="72" s="1"/>
  <c r="H14" i="72"/>
  <c r="J14" i="72" s="1"/>
  <c r="H12" i="72"/>
  <c r="N12" i="72" s="1"/>
  <c r="P12" i="72" s="1"/>
  <c r="H8" i="72"/>
  <c r="H6" i="72"/>
  <c r="F87" i="72"/>
  <c r="O87" i="72" s="1"/>
  <c r="F85" i="72"/>
  <c r="F83" i="72"/>
  <c r="F79" i="72"/>
  <c r="F77" i="72"/>
  <c r="F73" i="72"/>
  <c r="O73" i="72" s="1"/>
  <c r="F71" i="72"/>
  <c r="O71" i="72" s="1"/>
  <c r="F67" i="72"/>
  <c r="F65" i="72"/>
  <c r="F62" i="72"/>
  <c r="F50" i="72"/>
  <c r="F47" i="72"/>
  <c r="F44" i="72"/>
  <c r="O44" i="72" s="1"/>
  <c r="F35" i="72"/>
  <c r="F30" i="72"/>
  <c r="O30" i="72" s="1"/>
  <c r="F22" i="72"/>
  <c r="F20" i="72"/>
  <c r="F18" i="72"/>
  <c r="F14" i="72"/>
  <c r="F12" i="72"/>
  <c r="F8" i="72"/>
  <c r="F6" i="72"/>
  <c r="E87" i="72"/>
  <c r="G87" i="72" s="1"/>
  <c r="E85" i="72"/>
  <c r="G85" i="72" s="1"/>
  <c r="E83" i="72"/>
  <c r="G83" i="72" s="1"/>
  <c r="E79" i="72"/>
  <c r="E77" i="72"/>
  <c r="G77" i="72" s="1"/>
  <c r="E73" i="72"/>
  <c r="G73" i="72" s="1"/>
  <c r="E71" i="72"/>
  <c r="G71" i="72" s="1"/>
  <c r="E67" i="72"/>
  <c r="G67" i="72" s="1"/>
  <c r="E65" i="72"/>
  <c r="N65" i="72" s="1"/>
  <c r="P65" i="72" s="1"/>
  <c r="E62" i="72"/>
  <c r="E50" i="72"/>
  <c r="E47" i="72"/>
  <c r="G47" i="72" s="1"/>
  <c r="E44" i="72"/>
  <c r="E35" i="72"/>
  <c r="N35" i="72" s="1"/>
  <c r="P35" i="72" s="1"/>
  <c r="E30" i="72"/>
  <c r="N30" i="72" s="1"/>
  <c r="E22" i="72"/>
  <c r="G22" i="72" s="1"/>
  <c r="E20" i="72"/>
  <c r="E18" i="72"/>
  <c r="E14" i="72"/>
  <c r="E12" i="72"/>
  <c r="E8" i="72"/>
  <c r="E6" i="72"/>
  <c r="G43" i="63"/>
  <c r="L42" i="63"/>
  <c r="L40" i="63"/>
  <c r="L38" i="63" s="1"/>
  <c r="L36" i="63"/>
  <c r="L34" i="63"/>
  <c r="L30" i="63"/>
  <c r="L26" i="63"/>
  <c r="L24" i="63"/>
  <c r="L20" i="63"/>
  <c r="L17" i="63"/>
  <c r="L14" i="63"/>
  <c r="L12" i="63"/>
  <c r="K42" i="63"/>
  <c r="M42" i="63" s="1"/>
  <c r="K40" i="63"/>
  <c r="M40" i="63" s="1"/>
  <c r="K38" i="63"/>
  <c r="M38" i="63" s="1"/>
  <c r="K36" i="63"/>
  <c r="K32" i="63" s="1"/>
  <c r="M32" i="63" s="1"/>
  <c r="K34" i="63"/>
  <c r="K30" i="63"/>
  <c r="M30" i="63" s="1"/>
  <c r="K26" i="63"/>
  <c r="M26" i="63" s="1"/>
  <c r="K24" i="63"/>
  <c r="M24" i="63" s="1"/>
  <c r="K20" i="63"/>
  <c r="M20" i="63"/>
  <c r="K17" i="63"/>
  <c r="K14" i="63"/>
  <c r="K12" i="63"/>
  <c r="M12" i="63" s="1"/>
  <c r="I42" i="63"/>
  <c r="I40" i="63"/>
  <c r="I38" i="63" s="1"/>
  <c r="I36" i="63"/>
  <c r="I34" i="63"/>
  <c r="I32" i="63" s="1"/>
  <c r="I30" i="63"/>
  <c r="O30" i="63" s="1"/>
  <c r="I26" i="63"/>
  <c r="O26" i="63" s="1"/>
  <c r="I24" i="63"/>
  <c r="I20" i="63"/>
  <c r="I17" i="63"/>
  <c r="I14" i="63"/>
  <c r="I12" i="63"/>
  <c r="H42" i="63"/>
  <c r="J42" i="63" s="1"/>
  <c r="H40" i="63"/>
  <c r="H38" i="63" s="1"/>
  <c r="J38" i="63" s="1"/>
  <c r="H36" i="63"/>
  <c r="J36" i="63" s="1"/>
  <c r="H34" i="63"/>
  <c r="J34" i="63"/>
  <c r="H30" i="63"/>
  <c r="H26" i="63"/>
  <c r="J26" i="63" s="1"/>
  <c r="H24" i="63"/>
  <c r="J24" i="63" s="1"/>
  <c r="H20" i="63"/>
  <c r="H17" i="63"/>
  <c r="J17" i="63" s="1"/>
  <c r="H14" i="63"/>
  <c r="J14" i="63" s="1"/>
  <c r="H12" i="63"/>
  <c r="J12" i="63"/>
  <c r="F42" i="63"/>
  <c r="F40" i="63"/>
  <c r="F38" i="63"/>
  <c r="F36" i="63"/>
  <c r="F34" i="63"/>
  <c r="F30" i="63"/>
  <c r="F26" i="63"/>
  <c r="F24" i="63"/>
  <c r="F20" i="63"/>
  <c r="F17" i="63"/>
  <c r="F14" i="63"/>
  <c r="F12" i="63"/>
  <c r="E42" i="63"/>
  <c r="G42" i="63" s="1"/>
  <c r="E40" i="63"/>
  <c r="E38" i="63" s="1"/>
  <c r="E36" i="63"/>
  <c r="E34" i="63"/>
  <c r="E32" i="63" s="1"/>
  <c r="G32" i="63" s="1"/>
  <c r="E30" i="63"/>
  <c r="E26" i="63"/>
  <c r="E24" i="63"/>
  <c r="G24" i="63" s="1"/>
  <c r="E20" i="63"/>
  <c r="G20" i="63" s="1"/>
  <c r="E17" i="63"/>
  <c r="G17" i="63" s="1"/>
  <c r="E14" i="63"/>
  <c r="G14" i="63" s="1"/>
  <c r="E12" i="63"/>
  <c r="G12" i="63" s="1"/>
  <c r="H15" i="24"/>
  <c r="G15" i="24"/>
  <c r="F15" i="24"/>
  <c r="E15" i="24"/>
  <c r="G15" i="68"/>
  <c r="E15" i="68"/>
  <c r="D15" i="68"/>
  <c r="C15" i="68"/>
  <c r="E58" i="55"/>
  <c r="G59" i="55"/>
  <c r="F59" i="55"/>
  <c r="D59" i="55"/>
  <c r="E59" i="55" s="1"/>
  <c r="C59" i="55"/>
  <c r="E46" i="55"/>
  <c r="C46" i="55"/>
  <c r="H37" i="55"/>
  <c r="E37" i="55"/>
  <c r="E36" i="55"/>
  <c r="H27" i="55"/>
  <c r="E28" i="55"/>
  <c r="C28" i="55"/>
  <c r="G18" i="55"/>
  <c r="F18" i="55"/>
  <c r="H18" i="55" s="1"/>
  <c r="E17" i="55"/>
  <c r="D18" i="55"/>
  <c r="C18" i="55"/>
  <c r="E18" i="55" s="1"/>
  <c r="M30" i="61"/>
  <c r="L30" i="61"/>
  <c r="J30" i="61"/>
  <c r="I30" i="61"/>
  <c r="K30" i="61" s="1"/>
  <c r="G30" i="61"/>
  <c r="F30" i="61"/>
  <c r="H30" i="61" s="1"/>
  <c r="D30" i="61"/>
  <c r="C30" i="61"/>
  <c r="E30" i="61" s="1"/>
  <c r="N18" i="61"/>
  <c r="N17" i="61"/>
  <c r="N16" i="61"/>
  <c r="N15" i="61"/>
  <c r="N14" i="61"/>
  <c r="K18" i="61"/>
  <c r="K17" i="61"/>
  <c r="K16" i="61"/>
  <c r="K15" i="61"/>
  <c r="K14" i="61"/>
  <c r="H19" i="61"/>
  <c r="H18" i="61"/>
  <c r="H17" i="61"/>
  <c r="H16" i="61"/>
  <c r="H15" i="61"/>
  <c r="H14" i="61"/>
  <c r="E18" i="61"/>
  <c r="E17" i="61"/>
  <c r="E16" i="61"/>
  <c r="E15" i="61"/>
  <c r="E14" i="61"/>
  <c r="H43" i="56"/>
  <c r="H42" i="56"/>
  <c r="H41" i="56"/>
  <c r="H40" i="56"/>
  <c r="G36" i="56"/>
  <c r="G35" i="56"/>
  <c r="G34" i="56"/>
  <c r="H29" i="56"/>
  <c r="H28" i="56"/>
  <c r="G24" i="56"/>
  <c r="G23" i="56"/>
  <c r="G22" i="56"/>
  <c r="H17" i="56"/>
  <c r="H16" i="56"/>
  <c r="G12" i="56"/>
  <c r="G11" i="56"/>
  <c r="M88" i="72"/>
  <c r="M87" i="72"/>
  <c r="M86" i="72"/>
  <c r="M84" i="72"/>
  <c r="M82" i="72"/>
  <c r="M81" i="72"/>
  <c r="M80" i="72"/>
  <c r="M78" i="72"/>
  <c r="M75" i="72"/>
  <c r="M74" i="72"/>
  <c r="M72" i="72"/>
  <c r="M70" i="72"/>
  <c r="M69" i="72"/>
  <c r="M68" i="72"/>
  <c r="M67" i="72"/>
  <c r="M66" i="72"/>
  <c r="M65" i="72"/>
  <c r="M64" i="72"/>
  <c r="M63" i="72"/>
  <c r="M61" i="72"/>
  <c r="M60" i="72"/>
  <c r="M59" i="72"/>
  <c r="M58" i="72"/>
  <c r="M57" i="72"/>
  <c r="M56" i="72"/>
  <c r="M55" i="72"/>
  <c r="M54" i="72"/>
  <c r="M53" i="72"/>
  <c r="M52" i="72"/>
  <c r="M51" i="72"/>
  <c r="M49" i="72"/>
  <c r="M48" i="72"/>
  <c r="M46" i="72"/>
  <c r="M45" i="72"/>
  <c r="M43" i="72"/>
  <c r="M42" i="72"/>
  <c r="M41" i="72"/>
  <c r="M40" i="72"/>
  <c r="M39" i="72"/>
  <c r="M38" i="72"/>
  <c r="M37" i="72"/>
  <c r="M36" i="72"/>
  <c r="M34" i="72"/>
  <c r="M33" i="72"/>
  <c r="M32" i="72"/>
  <c r="M31" i="72"/>
  <c r="M30" i="72"/>
  <c r="M29" i="72"/>
  <c r="M28" i="72"/>
  <c r="M27" i="72"/>
  <c r="M26" i="72"/>
  <c r="M25" i="72"/>
  <c r="M24" i="72"/>
  <c r="M23" i="72"/>
  <c r="M21" i="72"/>
  <c r="M19" i="72"/>
  <c r="M17" i="72"/>
  <c r="M16" i="72"/>
  <c r="M15" i="72"/>
  <c r="M13" i="72"/>
  <c r="M11" i="72"/>
  <c r="M10" i="72"/>
  <c r="M9" i="72"/>
  <c r="M8" i="72"/>
  <c r="M7" i="72"/>
  <c r="M6" i="72"/>
  <c r="J88" i="72"/>
  <c r="J87" i="72"/>
  <c r="J86" i="72"/>
  <c r="J84" i="72"/>
  <c r="J82" i="72"/>
  <c r="J81" i="72"/>
  <c r="J80" i="72"/>
  <c r="J78" i="72"/>
  <c r="J75" i="72"/>
  <c r="J74" i="72"/>
  <c r="J72" i="72"/>
  <c r="J71" i="72"/>
  <c r="J70" i="72"/>
  <c r="J69" i="72"/>
  <c r="J68" i="72"/>
  <c r="J67" i="72"/>
  <c r="J66" i="72"/>
  <c r="J65" i="72"/>
  <c r="J64" i="72"/>
  <c r="J63" i="72"/>
  <c r="J62" i="72"/>
  <c r="J61" i="72"/>
  <c r="J60" i="72"/>
  <c r="J59" i="72"/>
  <c r="J58" i="72"/>
  <c r="J57" i="72"/>
  <c r="J56" i="72"/>
  <c r="J55" i="72"/>
  <c r="J54" i="72"/>
  <c r="J53" i="72"/>
  <c r="J52" i="72"/>
  <c r="J51" i="72"/>
  <c r="J49" i="72"/>
  <c r="J48" i="72"/>
  <c r="J46" i="72"/>
  <c r="J45" i="72"/>
  <c r="J44" i="72"/>
  <c r="J43" i="72"/>
  <c r="J42" i="72"/>
  <c r="J41" i="72"/>
  <c r="J40" i="72"/>
  <c r="J39" i="72"/>
  <c r="J38" i="72"/>
  <c r="J37" i="72"/>
  <c r="J36" i="72"/>
  <c r="J34" i="72"/>
  <c r="J33" i="72"/>
  <c r="J32" i="72"/>
  <c r="J31" i="72"/>
  <c r="J30" i="72"/>
  <c r="J29" i="72"/>
  <c r="J28" i="72"/>
  <c r="J27" i="72"/>
  <c r="J26" i="72"/>
  <c r="J25" i="72"/>
  <c r="J24" i="72"/>
  <c r="J23" i="72"/>
  <c r="J22" i="72"/>
  <c r="J21" i="72"/>
  <c r="J20" i="72"/>
  <c r="J19" i="72"/>
  <c r="J17" i="72"/>
  <c r="J16" i="72"/>
  <c r="J15" i="72"/>
  <c r="J13" i="72"/>
  <c r="J11" i="72"/>
  <c r="J10" i="72"/>
  <c r="J9" i="72"/>
  <c r="J8" i="72"/>
  <c r="J7" i="72"/>
  <c r="G86" i="72"/>
  <c r="G84" i="72"/>
  <c r="G82" i="72"/>
  <c r="G81" i="72"/>
  <c r="G80" i="72"/>
  <c r="G78" i="72"/>
  <c r="G75" i="72"/>
  <c r="G74" i="72"/>
  <c r="G72" i="72"/>
  <c r="G70" i="72"/>
  <c r="G69" i="72"/>
  <c r="G68" i="72"/>
  <c r="G66" i="72"/>
  <c r="G64" i="72"/>
  <c r="G63" i="72"/>
  <c r="G61" i="72"/>
  <c r="G60" i="72"/>
  <c r="G59" i="72"/>
  <c r="G58" i="72"/>
  <c r="G57" i="72"/>
  <c r="G56" i="72"/>
  <c r="G55" i="72"/>
  <c r="G54" i="72"/>
  <c r="G53" i="72"/>
  <c r="G52" i="72"/>
  <c r="G51" i="72"/>
  <c r="G49" i="72"/>
  <c r="G48" i="72"/>
  <c r="G46" i="72"/>
  <c r="G45" i="72"/>
  <c r="G43" i="72"/>
  <c r="G42" i="72"/>
  <c r="G41" i="72"/>
  <c r="G40" i="72"/>
  <c r="G39" i="72"/>
  <c r="G38" i="72"/>
  <c r="G37" i="72"/>
  <c r="G36" i="72"/>
  <c r="G34" i="72"/>
  <c r="G33" i="72"/>
  <c r="G32" i="72"/>
  <c r="G31" i="72"/>
  <c r="G29" i="72"/>
  <c r="G28" i="72"/>
  <c r="G27" i="72"/>
  <c r="G26" i="72"/>
  <c r="G25" i="72"/>
  <c r="G24" i="72"/>
  <c r="G23" i="72"/>
  <c r="G21" i="72"/>
  <c r="G19" i="72"/>
  <c r="G17" i="72"/>
  <c r="G16" i="72"/>
  <c r="G15" i="72"/>
  <c r="G13" i="72"/>
  <c r="G11" i="72"/>
  <c r="G10" i="72"/>
  <c r="G9" i="72"/>
  <c r="G7" i="72"/>
  <c r="O43" i="63"/>
  <c r="O41" i="63"/>
  <c r="O39" i="63"/>
  <c r="O37" i="63"/>
  <c r="O36" i="63"/>
  <c r="O35" i="63"/>
  <c r="O33" i="63"/>
  <c r="O31" i="63"/>
  <c r="O29" i="63"/>
  <c r="O28" i="63"/>
  <c r="O27" i="63"/>
  <c r="O25" i="63"/>
  <c r="O23" i="63"/>
  <c r="O22" i="63"/>
  <c r="O21" i="63"/>
  <c r="O19" i="63"/>
  <c r="O18" i="63"/>
  <c r="O16" i="63"/>
  <c r="O15" i="63"/>
  <c r="O14" i="63"/>
  <c r="O13" i="63"/>
  <c r="O11" i="63"/>
  <c r="O10" i="63"/>
  <c r="O9" i="63"/>
  <c r="O8" i="63"/>
  <c r="M43" i="63"/>
  <c r="M41" i="63"/>
  <c r="M39" i="63"/>
  <c r="M37" i="63"/>
  <c r="M35" i="63"/>
  <c r="M34" i="63"/>
  <c r="M33" i="63"/>
  <c r="M31" i="63"/>
  <c r="M29" i="63"/>
  <c r="M28" i="63"/>
  <c r="M27" i="63"/>
  <c r="M25" i="63"/>
  <c r="M23" i="63"/>
  <c r="M22" i="63"/>
  <c r="M21" i="63"/>
  <c r="M19" i="63"/>
  <c r="M18" i="63"/>
  <c r="M17" i="63"/>
  <c r="M16" i="63"/>
  <c r="M15" i="63"/>
  <c r="M14" i="63"/>
  <c r="M13" i="63"/>
  <c r="M11" i="63"/>
  <c r="M10" i="63"/>
  <c r="M9" i="63"/>
  <c r="M8" i="63"/>
  <c r="J43" i="63"/>
  <c r="J41" i="63"/>
  <c r="J39" i="63"/>
  <c r="J37" i="63"/>
  <c r="J35" i="63"/>
  <c r="J33" i="63"/>
  <c r="J31" i="63"/>
  <c r="J30" i="63"/>
  <c r="J29" i="63"/>
  <c r="J28" i="63"/>
  <c r="J27" i="63"/>
  <c r="J25" i="63"/>
  <c r="J23" i="63"/>
  <c r="J22" i="63"/>
  <c r="J21" i="63"/>
  <c r="J20" i="63"/>
  <c r="J19" i="63"/>
  <c r="J18" i="63"/>
  <c r="J16" i="63"/>
  <c r="J15" i="63"/>
  <c r="J13" i="63"/>
  <c r="J11" i="63"/>
  <c r="J10" i="63"/>
  <c r="J9" i="63"/>
  <c r="J8" i="63"/>
  <c r="G41" i="63"/>
  <c r="G39" i="63"/>
  <c r="G37" i="63"/>
  <c r="G36" i="63"/>
  <c r="G35" i="63"/>
  <c r="G34" i="63"/>
  <c r="G33" i="63"/>
  <c r="G31" i="63"/>
  <c r="G29" i="63"/>
  <c r="G28" i="63"/>
  <c r="G27" i="63"/>
  <c r="G26" i="63"/>
  <c r="G25" i="63"/>
  <c r="G23" i="63"/>
  <c r="G22" i="63"/>
  <c r="G21" i="63"/>
  <c r="G19" i="63"/>
  <c r="G18" i="63"/>
  <c r="G16" i="63"/>
  <c r="G15" i="63"/>
  <c r="G13" i="63"/>
  <c r="G11" i="63"/>
  <c r="G10" i="63"/>
  <c r="G9" i="63"/>
  <c r="G8" i="63"/>
  <c r="F9" i="62"/>
  <c r="E10" i="62"/>
  <c r="D10" i="62"/>
  <c r="F10" i="62" s="1"/>
  <c r="J9" i="62"/>
  <c r="J8" i="62"/>
  <c r="J7" i="62"/>
  <c r="J6" i="62"/>
  <c r="F8" i="62"/>
  <c r="F7" i="62"/>
  <c r="F6" i="62"/>
  <c r="I14" i="24"/>
  <c r="I13" i="24"/>
  <c r="I12" i="24"/>
  <c r="I11" i="24"/>
  <c r="I10" i="24"/>
  <c r="I9" i="24"/>
  <c r="I8" i="24"/>
  <c r="I7" i="24"/>
  <c r="E31" i="34"/>
  <c r="E30" i="34"/>
  <c r="E29" i="34"/>
  <c r="E28" i="34"/>
  <c r="E27" i="34"/>
  <c r="E26" i="34"/>
  <c r="E25" i="34"/>
  <c r="E24" i="34"/>
  <c r="E23" i="34"/>
  <c r="E22" i="34"/>
  <c r="E21" i="34"/>
  <c r="E20" i="34"/>
  <c r="E19" i="34"/>
  <c r="E18" i="34"/>
  <c r="E17" i="34"/>
  <c r="E16" i="34"/>
  <c r="E15" i="34"/>
  <c r="E14" i="34"/>
  <c r="E13" i="34"/>
  <c r="E12" i="34"/>
  <c r="E11" i="34"/>
  <c r="E10" i="34"/>
  <c r="E9" i="34"/>
  <c r="E8" i="34"/>
  <c r="E7" i="34"/>
  <c r="E6" i="34"/>
  <c r="E5" i="34"/>
  <c r="E4" i="34"/>
  <c r="H45" i="55"/>
  <c r="H44" i="55"/>
  <c r="H43" i="55"/>
  <c r="H42" i="55"/>
  <c r="H26" i="55"/>
  <c r="H25" i="55"/>
  <c r="H24" i="55"/>
  <c r="H23" i="55"/>
  <c r="H58" i="55"/>
  <c r="H57" i="55"/>
  <c r="H56" i="55"/>
  <c r="H55" i="55"/>
  <c r="H54" i="55"/>
  <c r="H53" i="55"/>
  <c r="H52" i="55"/>
  <c r="H51" i="55"/>
  <c r="E57" i="55"/>
  <c r="E56" i="55"/>
  <c r="E55" i="55"/>
  <c r="E54" i="55"/>
  <c r="E53" i="55"/>
  <c r="E52" i="55"/>
  <c r="E51" i="55"/>
  <c r="H36" i="55"/>
  <c r="H35" i="55"/>
  <c r="E35" i="55"/>
  <c r="H17" i="55"/>
  <c r="H16" i="55"/>
  <c r="H15" i="55"/>
  <c r="H14" i="55"/>
  <c r="H13" i="55"/>
  <c r="H12" i="55"/>
  <c r="H11" i="55"/>
  <c r="H10" i="55"/>
  <c r="H9" i="55"/>
  <c r="E16" i="55"/>
  <c r="E15" i="55"/>
  <c r="E14" i="55"/>
  <c r="E13" i="55"/>
  <c r="E12" i="55"/>
  <c r="E11" i="55"/>
  <c r="E10" i="55"/>
  <c r="E9" i="55"/>
  <c r="F23" i="67"/>
  <c r="F42" i="67"/>
  <c r="F41" i="67"/>
  <c r="F40" i="67"/>
  <c r="F39" i="67"/>
  <c r="F38" i="67"/>
  <c r="F37" i="67"/>
  <c r="F36" i="67"/>
  <c r="F35" i="67"/>
  <c r="F34" i="67"/>
  <c r="F33" i="67"/>
  <c r="F28" i="67"/>
  <c r="F27" i="67"/>
  <c r="F26" i="67"/>
  <c r="F25" i="67"/>
  <c r="F24" i="67"/>
  <c r="F22" i="67"/>
  <c r="F21" i="67"/>
  <c r="F20" i="67"/>
  <c r="F19" i="67"/>
  <c r="F14" i="67"/>
  <c r="F13" i="67"/>
  <c r="F12" i="67"/>
  <c r="F11" i="67"/>
  <c r="F10" i="67"/>
  <c r="F9" i="67"/>
  <c r="F8" i="67"/>
  <c r="F7" i="67"/>
  <c r="F6" i="67"/>
  <c r="F5" i="67"/>
  <c r="N29" i="61"/>
  <c r="N28" i="61"/>
  <c r="N27" i="61"/>
  <c r="N26" i="61"/>
  <c r="N25" i="61"/>
  <c r="N24" i="61"/>
  <c r="N23" i="61"/>
  <c r="N22" i="61"/>
  <c r="N21" i="61"/>
  <c r="N20" i="61"/>
  <c r="N19" i="61"/>
  <c r="N13" i="61"/>
  <c r="N12" i="61"/>
  <c r="N11" i="61"/>
  <c r="N10" i="61"/>
  <c r="N9" i="61"/>
  <c r="N8" i="61"/>
  <c r="N7" i="61"/>
  <c r="N6" i="61"/>
  <c r="K29" i="61"/>
  <c r="K28" i="61"/>
  <c r="K27" i="61"/>
  <c r="K26" i="61"/>
  <c r="K25" i="61"/>
  <c r="K24" i="61"/>
  <c r="K23" i="61"/>
  <c r="K22" i="61"/>
  <c r="K21" i="61"/>
  <c r="K20" i="61"/>
  <c r="K19" i="61"/>
  <c r="K13" i="61"/>
  <c r="K12" i="61"/>
  <c r="K11" i="61"/>
  <c r="K10" i="61"/>
  <c r="K9" i="61"/>
  <c r="K8" i="61"/>
  <c r="K7" i="61"/>
  <c r="K6" i="61"/>
  <c r="H29" i="61"/>
  <c r="H28" i="61"/>
  <c r="H27" i="61"/>
  <c r="H26" i="61"/>
  <c r="H25" i="61"/>
  <c r="H24" i="61"/>
  <c r="H23" i="61"/>
  <c r="H22" i="61"/>
  <c r="H21" i="61"/>
  <c r="H20" i="61"/>
  <c r="H13" i="61"/>
  <c r="H12" i="61"/>
  <c r="H11" i="61"/>
  <c r="H10" i="61"/>
  <c r="H9" i="61"/>
  <c r="H8" i="61"/>
  <c r="H7" i="61"/>
  <c r="H6" i="61"/>
  <c r="E29" i="61"/>
  <c r="E28" i="61"/>
  <c r="E27" i="61"/>
  <c r="E26" i="61"/>
  <c r="E25" i="61"/>
  <c r="E24" i="61"/>
  <c r="E23" i="61"/>
  <c r="E22" i="61"/>
  <c r="E21" i="61"/>
  <c r="E20" i="61"/>
  <c r="E19" i="61"/>
  <c r="E13" i="61"/>
  <c r="E12" i="61"/>
  <c r="E11" i="61"/>
  <c r="E10" i="61"/>
  <c r="E9" i="61"/>
  <c r="E8" i="61"/>
  <c r="E7" i="61"/>
  <c r="E6" i="61"/>
  <c r="O88" i="72"/>
  <c r="O86" i="72"/>
  <c r="O84" i="72"/>
  <c r="O82" i="72"/>
  <c r="O81" i="72"/>
  <c r="O80" i="72"/>
  <c r="O78" i="72"/>
  <c r="O75" i="72"/>
  <c r="O74" i="72"/>
  <c r="O72" i="72"/>
  <c r="O70" i="72"/>
  <c r="O69" i="72"/>
  <c r="O68" i="72"/>
  <c r="O66" i="72"/>
  <c r="O64" i="72"/>
  <c r="O63" i="72"/>
  <c r="O61" i="72"/>
  <c r="O60" i="72"/>
  <c r="O59" i="72"/>
  <c r="O58" i="72"/>
  <c r="O57" i="72"/>
  <c r="O56" i="72"/>
  <c r="O55" i="72"/>
  <c r="O54" i="72"/>
  <c r="O53" i="72"/>
  <c r="O52" i="72"/>
  <c r="O51" i="72"/>
  <c r="O49" i="72"/>
  <c r="O48" i="72"/>
  <c r="O46" i="72"/>
  <c r="O45" i="72"/>
  <c r="O43" i="72"/>
  <c r="O42" i="72"/>
  <c r="O41" i="72"/>
  <c r="O40" i="72"/>
  <c r="O39" i="72"/>
  <c r="O38" i="72"/>
  <c r="O37" i="72"/>
  <c r="O36" i="72"/>
  <c r="O34" i="72"/>
  <c r="O33" i="72"/>
  <c r="O32" i="72"/>
  <c r="O31" i="72"/>
  <c r="O29" i="72"/>
  <c r="O28" i="72"/>
  <c r="O27" i="72"/>
  <c r="O26" i="72"/>
  <c r="O25" i="72"/>
  <c r="O24" i="72"/>
  <c r="O23" i="72"/>
  <c r="O21" i="72"/>
  <c r="O19" i="72"/>
  <c r="O17" i="72"/>
  <c r="O16" i="72"/>
  <c r="O15" i="72"/>
  <c r="O13" i="72"/>
  <c r="O11" i="72"/>
  <c r="O10" i="72"/>
  <c r="O9" i="72"/>
  <c r="O7" i="72"/>
  <c r="N88" i="72"/>
  <c r="P88" i="72" s="1"/>
  <c r="N86" i="72"/>
  <c r="P86" i="72"/>
  <c r="N84" i="72"/>
  <c r="P84" i="72" s="1"/>
  <c r="N82" i="72"/>
  <c r="P82" i="72" s="1"/>
  <c r="N81" i="72"/>
  <c r="N80" i="72"/>
  <c r="P80" i="72" s="1"/>
  <c r="N78" i="72"/>
  <c r="P78" i="72" s="1"/>
  <c r="N75" i="72"/>
  <c r="P75" i="72"/>
  <c r="N74" i="72"/>
  <c r="P74" i="72" s="1"/>
  <c r="N72" i="72"/>
  <c r="P72" i="72" s="1"/>
  <c r="N70" i="72"/>
  <c r="P70" i="72"/>
  <c r="N69" i="72"/>
  <c r="N68" i="72"/>
  <c r="P68" i="72" s="1"/>
  <c r="N67" i="72"/>
  <c r="N66" i="72"/>
  <c r="P66" i="72" s="1"/>
  <c r="N64" i="72"/>
  <c r="P64" i="72" s="1"/>
  <c r="N63" i="72"/>
  <c r="P63" i="72" s="1"/>
  <c r="N61" i="72"/>
  <c r="P61" i="72" s="1"/>
  <c r="N60" i="72"/>
  <c r="P60" i="72" s="1"/>
  <c r="N59" i="72"/>
  <c r="P59" i="72" s="1"/>
  <c r="N58" i="72"/>
  <c r="P58" i="72" s="1"/>
  <c r="N57" i="72"/>
  <c r="P57" i="72" s="1"/>
  <c r="N56" i="72"/>
  <c r="P56" i="72"/>
  <c r="N55" i="72"/>
  <c r="P55" i="72" s="1"/>
  <c r="N54" i="72"/>
  <c r="P54" i="72" s="1"/>
  <c r="N53" i="72"/>
  <c r="N52" i="72"/>
  <c r="N51" i="72"/>
  <c r="N49" i="72"/>
  <c r="P49" i="72" s="1"/>
  <c r="N48" i="72"/>
  <c r="P48" i="72" s="1"/>
  <c r="N46" i="72"/>
  <c r="P46" i="72" s="1"/>
  <c r="N45" i="72"/>
  <c r="P45" i="72" s="1"/>
  <c r="N43" i="72"/>
  <c r="N42" i="72"/>
  <c r="N41" i="72"/>
  <c r="P41" i="72" s="1"/>
  <c r="N40" i="72"/>
  <c r="P40" i="72"/>
  <c r="N39" i="72"/>
  <c r="P39" i="72" s="1"/>
  <c r="N38" i="72"/>
  <c r="P38" i="72" s="1"/>
  <c r="N37" i="72"/>
  <c r="N36" i="72"/>
  <c r="P36" i="72"/>
  <c r="N34" i="72"/>
  <c r="P34" i="72"/>
  <c r="N33" i="72"/>
  <c r="P33" i="72" s="1"/>
  <c r="N32" i="72"/>
  <c r="P32" i="72" s="1"/>
  <c r="N31" i="72"/>
  <c r="N29" i="72"/>
  <c r="N28" i="72"/>
  <c r="N27" i="72"/>
  <c r="N26" i="72"/>
  <c r="P26" i="72" s="1"/>
  <c r="N25" i="72"/>
  <c r="N24" i="72"/>
  <c r="N23" i="72"/>
  <c r="N21" i="72"/>
  <c r="N19" i="72"/>
  <c r="P19" i="72" s="1"/>
  <c r="N17" i="72"/>
  <c r="N16" i="72"/>
  <c r="P16" i="72" s="1"/>
  <c r="N15" i="72"/>
  <c r="P15" i="72" s="1"/>
  <c r="N13" i="72"/>
  <c r="P13" i="72" s="1"/>
  <c r="N11" i="72"/>
  <c r="P11" i="72"/>
  <c r="N10" i="72"/>
  <c r="N9" i="72"/>
  <c r="N7" i="72"/>
  <c r="P7" i="72" s="1"/>
  <c r="N43" i="63"/>
  <c r="P43" i="63" s="1"/>
  <c r="N42" i="63"/>
  <c r="P42" i="63" s="1"/>
  <c r="N41" i="63"/>
  <c r="P41" i="63" s="1"/>
  <c r="N39" i="63"/>
  <c r="P39" i="63" s="1"/>
  <c r="N37" i="63"/>
  <c r="P37" i="63" s="1"/>
  <c r="N35" i="63"/>
  <c r="P35" i="63" s="1"/>
  <c r="N33" i="63"/>
  <c r="P33" i="63"/>
  <c r="N31" i="63"/>
  <c r="P31" i="63" s="1"/>
  <c r="N29" i="63"/>
  <c r="P29" i="63" s="1"/>
  <c r="N28" i="63"/>
  <c r="P28" i="63" s="1"/>
  <c r="N27" i="63"/>
  <c r="P27" i="63" s="1"/>
  <c r="N25" i="63"/>
  <c r="P25" i="63" s="1"/>
  <c r="N23" i="63"/>
  <c r="P23" i="63" s="1"/>
  <c r="N22" i="63"/>
  <c r="P22" i="63" s="1"/>
  <c r="N21" i="63"/>
  <c r="P21" i="63" s="1"/>
  <c r="N19" i="63"/>
  <c r="P19" i="63" s="1"/>
  <c r="N18" i="63"/>
  <c r="P18" i="63" s="1"/>
  <c r="N16" i="63"/>
  <c r="P16" i="63" s="1"/>
  <c r="N15" i="63"/>
  <c r="P15" i="63" s="1"/>
  <c r="N13" i="63"/>
  <c r="P13" i="63"/>
  <c r="N11" i="63"/>
  <c r="P11" i="63" s="1"/>
  <c r="N10" i="63"/>
  <c r="P10" i="63" s="1"/>
  <c r="N9" i="63"/>
  <c r="P9" i="63" s="1"/>
  <c r="N8" i="63"/>
  <c r="P8" i="63" s="1"/>
  <c r="I10" i="62"/>
  <c r="H10" i="62"/>
  <c r="E37" i="56"/>
  <c r="C37" i="56"/>
  <c r="E25" i="56"/>
  <c r="C25" i="56"/>
  <c r="E13" i="56"/>
  <c r="C13" i="56"/>
  <c r="O35" i="72"/>
  <c r="J6" i="72"/>
  <c r="G79" i="72"/>
  <c r="N12" i="63"/>
  <c r="P12" i="63" s="1"/>
  <c r="G30" i="72"/>
  <c r="P29" i="72"/>
  <c r="O12" i="72"/>
  <c r="E76" i="72"/>
  <c r="M79" i="72"/>
  <c r="N24" i="63" l="1"/>
  <c r="P24" i="63" s="1"/>
  <c r="G44" i="72"/>
  <c r="P21" i="72"/>
  <c r="P51" i="72"/>
  <c r="H46" i="55"/>
  <c r="N34" i="63"/>
  <c r="P34" i="63" s="1"/>
  <c r="G37" i="56"/>
  <c r="P52" i="72"/>
  <c r="J12" i="72"/>
  <c r="F32" i="63"/>
  <c r="O50" i="72"/>
  <c r="G35" i="72"/>
  <c r="J40" i="63"/>
  <c r="L32" i="63"/>
  <c r="O62" i="72"/>
  <c r="O83" i="72"/>
  <c r="L76" i="72"/>
  <c r="P28" i="72"/>
  <c r="O24" i="63"/>
  <c r="I7" i="63"/>
  <c r="I5" i="72"/>
  <c r="O20" i="63"/>
  <c r="O22" i="72"/>
  <c r="P27" i="72"/>
  <c r="P25" i="72"/>
  <c r="P23" i="72"/>
  <c r="N20" i="72"/>
  <c r="G20" i="72"/>
  <c r="P17" i="72"/>
  <c r="G14" i="72"/>
  <c r="G8" i="72"/>
  <c r="P10" i="72"/>
  <c r="J10" i="62"/>
  <c r="H28" i="55"/>
  <c r="H62" i="66"/>
  <c r="N30" i="61"/>
  <c r="G25" i="56"/>
  <c r="G13" i="56"/>
  <c r="H59" i="55"/>
  <c r="P30" i="72"/>
  <c r="O79" i="72"/>
  <c r="N26" i="63"/>
  <c r="P26" i="63" s="1"/>
  <c r="L7" i="63"/>
  <c r="G12" i="72"/>
  <c r="N73" i="72"/>
  <c r="P73" i="72" s="1"/>
  <c r="F5" i="72"/>
  <c r="O65" i="72"/>
  <c r="N17" i="63"/>
  <c r="P17" i="63" s="1"/>
  <c r="N14" i="63"/>
  <c r="P14" i="63" s="1"/>
  <c r="N30" i="63"/>
  <c r="P30" i="63" s="1"/>
  <c r="N22" i="72"/>
  <c r="P22" i="72" s="1"/>
  <c r="P42" i="72"/>
  <c r="P37" i="72"/>
  <c r="P43" i="72"/>
  <c r="P69" i="72"/>
  <c r="G30" i="63"/>
  <c r="O17" i="63"/>
  <c r="O8" i="72"/>
  <c r="O67" i="72"/>
  <c r="P67" i="72" s="1"/>
  <c r="L44" i="63"/>
  <c r="L5" i="72"/>
  <c r="L89" i="72" s="1"/>
  <c r="N47" i="72"/>
  <c r="P47" i="72" s="1"/>
  <c r="H32" i="63"/>
  <c r="J32" i="63" s="1"/>
  <c r="P31" i="72"/>
  <c r="O38" i="63"/>
  <c r="G50" i="72"/>
  <c r="H5" i="72"/>
  <c r="H89" i="72" s="1"/>
  <c r="J89" i="72" s="1"/>
  <c r="E5" i="72"/>
  <c r="I15" i="24"/>
  <c r="P24" i="72"/>
  <c r="K7" i="63"/>
  <c r="M7" i="63" s="1"/>
  <c r="N36" i="63"/>
  <c r="P36" i="63" s="1"/>
  <c r="N62" i="72"/>
  <c r="P62" i="72" s="1"/>
  <c r="N77" i="72"/>
  <c r="P77" i="72" s="1"/>
  <c r="O47" i="72"/>
  <c r="O40" i="63"/>
  <c r="P53" i="72"/>
  <c r="P81" i="72"/>
  <c r="P9" i="72"/>
  <c r="F7" i="63"/>
  <c r="O7" i="63" s="1"/>
  <c r="G65" i="72"/>
  <c r="N79" i="72"/>
  <c r="O18" i="72"/>
  <c r="K5" i="72"/>
  <c r="K89" i="72" s="1"/>
  <c r="M89" i="72" s="1"/>
  <c r="O32" i="63"/>
  <c r="N38" i="63"/>
  <c r="P38" i="63" s="1"/>
  <c r="G38" i="63"/>
  <c r="I44" i="63"/>
  <c r="P79" i="72"/>
  <c r="M14" i="72"/>
  <c r="E7" i="63"/>
  <c r="N14" i="72"/>
  <c r="G6" i="72"/>
  <c r="G62" i="72"/>
  <c r="O42" i="63"/>
  <c r="N6" i="72"/>
  <c r="N44" i="72"/>
  <c r="P44" i="72" s="1"/>
  <c r="N18" i="72"/>
  <c r="N71" i="72"/>
  <c r="P71" i="72" s="1"/>
  <c r="O14" i="72"/>
  <c r="I76" i="72"/>
  <c r="I89" i="72" s="1"/>
  <c r="H7" i="63"/>
  <c r="O20" i="72"/>
  <c r="P20" i="72" s="1"/>
  <c r="O77" i="72"/>
  <c r="N20" i="63"/>
  <c r="P20" i="63" s="1"/>
  <c r="N8" i="72"/>
  <c r="M36" i="63"/>
  <c r="G18" i="72"/>
  <c r="N32" i="63"/>
  <c r="P32" i="63" s="1"/>
  <c r="N40" i="63"/>
  <c r="P40" i="63" s="1"/>
  <c r="N83" i="72"/>
  <c r="P83" i="72" s="1"/>
  <c r="G40" i="63"/>
  <c r="H76" i="72"/>
  <c r="J76" i="72" s="1"/>
  <c r="N50" i="72"/>
  <c r="P50" i="72" s="1"/>
  <c r="O6" i="72"/>
  <c r="K76" i="72"/>
  <c r="M76" i="72" s="1"/>
  <c r="O34" i="63"/>
  <c r="N87" i="72"/>
  <c r="P87" i="72" s="1"/>
  <c r="F76" i="72"/>
  <c r="O12" i="63"/>
  <c r="N85" i="72"/>
  <c r="P85" i="72" s="1"/>
  <c r="M5" i="72" l="1"/>
  <c r="P8" i="72"/>
  <c r="G5" i="72"/>
  <c r="F44" i="63"/>
  <c r="J5" i="72"/>
  <c r="O5" i="72"/>
  <c r="O44" i="63"/>
  <c r="K44" i="63"/>
  <c r="M44" i="63" s="1"/>
  <c r="N5" i="72"/>
  <c r="P5" i="72" s="1"/>
  <c r="P18" i="72"/>
  <c r="N7" i="63"/>
  <c r="G7" i="63"/>
  <c r="P6" i="72"/>
  <c r="G76" i="72"/>
  <c r="O76" i="72"/>
  <c r="H44" i="63"/>
  <c r="J44" i="63" s="1"/>
  <c r="J7" i="63"/>
  <c r="E44" i="63"/>
  <c r="G89" i="72"/>
  <c r="P14" i="72"/>
  <c r="N76" i="72"/>
  <c r="P76" i="72" s="1"/>
  <c r="G44" i="63" l="1"/>
  <c r="P7" i="63"/>
  <c r="N44" i="63"/>
  <c r="P44" i="63" s="1"/>
  <c r="P89" i="72"/>
</calcChain>
</file>

<file path=xl/sharedStrings.xml><?xml version="1.0" encoding="utf-8"?>
<sst xmlns="http://schemas.openxmlformats.org/spreadsheetml/2006/main" count="683" uniqueCount="478">
  <si>
    <t xml:space="preserve">Квалификациона структура </t>
  </si>
  <si>
    <t>Редни број</t>
  </si>
  <si>
    <t>ВСС</t>
  </si>
  <si>
    <t xml:space="preserve">До 30 година </t>
  </si>
  <si>
    <t>До 5 година</t>
  </si>
  <si>
    <t>ВС</t>
  </si>
  <si>
    <t>5 до 10</t>
  </si>
  <si>
    <t>ВКВ</t>
  </si>
  <si>
    <t>10 до 15</t>
  </si>
  <si>
    <t>ССС</t>
  </si>
  <si>
    <t>15 до 20</t>
  </si>
  <si>
    <t>КВ</t>
  </si>
  <si>
    <t>20 до 25</t>
  </si>
  <si>
    <t>ПК</t>
  </si>
  <si>
    <t>25 до 30</t>
  </si>
  <si>
    <t>НК</t>
  </si>
  <si>
    <t>Просечна старост</t>
  </si>
  <si>
    <t>30 до 35</t>
  </si>
  <si>
    <t>УКУПНО</t>
  </si>
  <si>
    <t>Преко 35</t>
  </si>
  <si>
    <t>14</t>
  </si>
  <si>
    <t>24</t>
  </si>
  <si>
    <t xml:space="preserve">Дневнице на службеном путу </t>
  </si>
  <si>
    <t xml:space="preserve">Накнаде трошкова на службеном путу
 </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</si>
  <si>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</si>
  <si>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</si>
  <si>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</si>
  <si>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</si>
  <si>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</si>
  <si>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</si>
  <si>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</si>
  <si>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</si>
  <si>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</si>
  <si>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</si>
  <si>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Остале накнаде трошкова запосленима и осталим физичким лицима</t>
  </si>
  <si>
    <t>Опис</t>
  </si>
  <si>
    <t>5</t>
  </si>
  <si>
    <t>6</t>
  </si>
  <si>
    <t>7</t>
  </si>
  <si>
    <t>9</t>
  </si>
  <si>
    <t>10</t>
  </si>
  <si>
    <t>11</t>
  </si>
  <si>
    <t>12</t>
  </si>
  <si>
    <t>1.</t>
  </si>
  <si>
    <t>2.</t>
  </si>
  <si>
    <t>3.</t>
  </si>
  <si>
    <t>13</t>
  </si>
  <si>
    <t>15</t>
  </si>
  <si>
    <t>21</t>
  </si>
  <si>
    <t>22</t>
  </si>
  <si>
    <t>Маса НЕТО зарада (зарада по одбитку припадајућих пореза и доприноса на терет запосленог)</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</si>
  <si>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</si>
  <si>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</si>
  <si>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</si>
  <si>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</si>
  <si>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8</t>
  </si>
  <si>
    <t>16</t>
  </si>
  <si>
    <t>17</t>
  </si>
  <si>
    <t>18</t>
  </si>
  <si>
    <t>19</t>
  </si>
  <si>
    <t>20</t>
  </si>
  <si>
    <t>25</t>
  </si>
  <si>
    <t>26</t>
  </si>
  <si>
    <t>Структура по полу</t>
  </si>
  <si>
    <t>23</t>
  </si>
  <si>
    <t xml:space="preserve">Назив инвестиционог улагања </t>
  </si>
  <si>
    <t>Износ инвестиционог улагања закључно са претходном годином</t>
  </si>
  <si>
    <t>Мушки</t>
  </si>
  <si>
    <t>Женски</t>
  </si>
  <si>
    <t>Накнаде члановима надзорног одбора</t>
  </si>
  <si>
    <t>…</t>
  </si>
  <si>
    <t>Извор средстава</t>
  </si>
  <si>
    <t>Запослени</t>
  </si>
  <si>
    <t>Показатељ ефекта</t>
  </si>
  <si>
    <t>Извор провере</t>
  </si>
  <si>
    <t>Посебан циљ 1.1:</t>
  </si>
  <si>
    <t xml:space="preserve"> Показатељ учинка </t>
  </si>
  <si>
    <t>Мера 1.1.1:</t>
  </si>
  <si>
    <t>Организациона јединица у оквиру установе/организације одговорна за координацију или спровођење мере</t>
  </si>
  <si>
    <t xml:space="preserve">Показатељ остварења </t>
  </si>
  <si>
    <t>ПРИХОДИ ИЗ БУЏЕТА</t>
  </si>
  <si>
    <t>Број запослених  по кадровској евиденцији - УКУПНО</t>
  </si>
  <si>
    <t>Број прималаца накнаде по уговору о делу</t>
  </si>
  <si>
    <t>Број прималаца накнаде по ауторским уговорима</t>
  </si>
  <si>
    <t>Број прималаца накнаде по уговору о привременим и повременим пословима</t>
  </si>
  <si>
    <t>Број прималаца накнаде по основу осталих уговора</t>
  </si>
  <si>
    <t>Накнаде члановима управног одбора</t>
  </si>
  <si>
    <t>Број чланова управног одбора</t>
  </si>
  <si>
    <t>Број чланова надзорног одбора</t>
  </si>
  <si>
    <t>Надзорни одбор/Управни одбор</t>
  </si>
  <si>
    <t>Економомска класификација</t>
  </si>
  <si>
    <t>Приходи из буџета (извор 01)</t>
  </si>
  <si>
    <t>Укупно</t>
  </si>
  <si>
    <t>ТЕКУЋИ ПРИХОДИ</t>
  </si>
  <si>
    <t>ДОНАЦИЈЕ ОД ИНОСТРАНИХ ДРЖАВА</t>
  </si>
  <si>
    <t>Текуће донације од иностраних држава</t>
  </si>
  <si>
    <t>ДОНАЦИЈЕ И ПОМОЋИ ОД МЕЂУНАРОДНИХ ОРГАНИЗАЦИЈА</t>
  </si>
  <si>
    <t>Текуће донације од међународних организација</t>
  </si>
  <si>
    <t>Текуће помоћи од ЕУ</t>
  </si>
  <si>
    <t>ТРАНСФЕРИ ОД ДРУГИХ НИВОА ВЛАСТИ</t>
  </si>
  <si>
    <t>Текући трансфери од других нивоа власти</t>
  </si>
  <si>
    <t>ПРИХОД ОД ПРОДАЈЕ ДОБАРА И УСЛУГА</t>
  </si>
  <si>
    <t>Приходи од продаје добара и услуга или закупа</t>
  </si>
  <si>
    <t>Текући добровољни трансфери од физичких и правних лица</t>
  </si>
  <si>
    <t xml:space="preserve">Остали приходи </t>
  </si>
  <si>
    <t>Приходи из буџета</t>
  </si>
  <si>
    <t>ПРИМАЊА ОД ПРОДАЈЕ НЕФИНАНСИЈСКЕ ИМОВИНЕ</t>
  </si>
  <si>
    <t>ПРИМАЊА ОД ПРОДАЈЕ ПОКРЕТНЕ ИМОВИНЕ</t>
  </si>
  <si>
    <t>Примања од продаје покретних ствари</t>
  </si>
  <si>
    <t>ПРИМАЊА ОД ПРОДАЈЕ РОБЕ ЗА ДАЉУ ПРОДАЈУ</t>
  </si>
  <si>
    <t>Примања од продаје робе за даљу продају</t>
  </si>
  <si>
    <t>ПРИМАЊА ОД ЗАДУЖИВАЊА И ПРОДАЈЕ ФИНАНСИЈСКЕ ИМОВИНЕ</t>
  </si>
  <si>
    <t>ПРИМАЊА ОД ПРОДАЈЕ ДОМАЋЕ ФИНАНСИЈСКЕ ИМОВИНЕ</t>
  </si>
  <si>
    <t>Примања од продаје домаћих хартија од вредности, изузев акција</t>
  </si>
  <si>
    <t>МЕШОВИТИ И НЕОДРЕЂЕНИ ПРИХОДИ</t>
  </si>
  <si>
    <t>ТЕКУЋИ РАСХОДИ</t>
  </si>
  <si>
    <t xml:space="preserve">ПЛАТЕ, ДОДАЦИ И НАКНАДЕ ЗАПОСЛЕНИХ </t>
  </si>
  <si>
    <t>Плате, додаци и накнаде запослених</t>
  </si>
  <si>
    <t>СОЦИЈАЛНИ ДОПРИНОСИ НА ТЕРЕТ ПОСЛОДАВЦА</t>
  </si>
  <si>
    <t>Допринос за пензијско и инвалидско осигурање</t>
  </si>
  <si>
    <t>Допринос за здравствено осигурање</t>
  </si>
  <si>
    <t>Допринос за незапосленост</t>
  </si>
  <si>
    <t>НАКНАДЕ У НАТУРИ</t>
  </si>
  <si>
    <t xml:space="preserve">Накнаде у натури </t>
  </si>
  <si>
    <t>СОЦИЈАЛНА ДАВАЊА ЗАПОСЛЕНИМА</t>
  </si>
  <si>
    <t>Исплата накнада за време одсуствовања с посла на терет фондова</t>
  </si>
  <si>
    <t>Отпремнине и помоћи</t>
  </si>
  <si>
    <t>Помоћ у медицинском лечењу запосленог или чланова уже породице и друге помоћи запосленом</t>
  </si>
  <si>
    <t>НАКНАДЕ ТРОШКОВА ЗА ЗАПОСЛЕНЕ</t>
  </si>
  <si>
    <t>Накнаде трошкова за запослене</t>
  </si>
  <si>
    <t>НАГРАДЕ ЗАПОСЛЕНИМА И ОСТАЛИ ПОСЕБНИ РАСХОДИ</t>
  </si>
  <si>
    <t>Накнаде трошкова за запослене - јубиларне награде</t>
  </si>
  <si>
    <t>СТАЛНИ ТРОШКОВИ</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</si>
  <si>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</si>
  <si>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</si>
  <si>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</si>
  <si>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</si>
  <si>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</si>
  <si>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</si>
  <si>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</si>
  <si>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ПУТОВАЊА</t>
  </si>
  <si>
    <t>Трошкови службених путовања у земљи</t>
  </si>
  <si>
    <t>Трошкови службених путовања у иностранство</t>
  </si>
  <si>
    <t>Трошкови путовања у оквиру редовног рада</t>
  </si>
  <si>
    <t>Остали трошкови транспорта</t>
  </si>
  <si>
    <t>УСЛУГЕ ПО УГОВОРУ</t>
  </si>
  <si>
    <t>Административне услуге</t>
  </si>
  <si>
    <t>Компјутерске услуге</t>
  </si>
  <si>
    <t>Услуге образовања и усавршавања запослених</t>
  </si>
  <si>
    <t>Услуге информисања</t>
  </si>
  <si>
    <t>Стручне услуге</t>
  </si>
  <si>
    <t>Угоститељске услуге</t>
  </si>
  <si>
    <t>Репрезентација</t>
  </si>
  <si>
    <t>Остале опште услуге</t>
  </si>
  <si>
    <t>СПЕЦИЈАЛИЗОВАНЕ УСЛУГЕ</t>
  </si>
  <si>
    <t>Услуге образовања, културе и спорта</t>
  </si>
  <si>
    <t>Остале специјализоване услуге</t>
  </si>
  <si>
    <t>ТЕКУЋЕ ПОПРАВКЕ И ОДРЖАВАЊЕ</t>
  </si>
  <si>
    <t>Текуће поправке и одржавање зграда и објеката</t>
  </si>
  <si>
    <t>Текуће поправке и одржавање опреме</t>
  </si>
  <si>
    <t>МАТЕРИЈАЛ</t>
  </si>
  <si>
    <t>Административни материјал</t>
  </si>
  <si>
    <t>Материјали за образовање и усавршавање запослених</t>
  </si>
  <si>
    <t>Материјали за саобраћај - гориво</t>
  </si>
  <si>
    <t>Материјали за образовање, културу и спорт</t>
  </si>
  <si>
    <t>Материјали за одржавање хигијене</t>
  </si>
  <si>
    <t>Материјали за посебне намене</t>
  </si>
  <si>
    <t>ОСТАЛЕ ДОТАЦИЈЕ И ТРАНСФЕРИ</t>
  </si>
  <si>
    <t>Остале текуће дотације и трансфери</t>
  </si>
  <si>
    <t>ДОТАЦИЈЕ НЕВЛАДИНИМ ОРГАНИЗАЦИЈАМА</t>
  </si>
  <si>
    <t>Дотације непрофитним организацијама</t>
  </si>
  <si>
    <t>ПОРЕЗИ, ОБАВЕЗНЕ ТАКСЕ, КАЗНЕ, ПЕНАЛИ И КАМАТЕ</t>
  </si>
  <si>
    <t>Остали порези</t>
  </si>
  <si>
    <t>Обавезне таксе</t>
  </si>
  <si>
    <t>Новчане казне, пенали и камате</t>
  </si>
  <si>
    <t>НОВЧАНЕ КАЗНЕ И ПЕНАЛИ ПО РЕШЕЊУ СУДОВА</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</si>
  <si>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</si>
  <si>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</si>
  <si>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насталу услед елементарних непогода</t>
  </si>
  <si>
    <t>ИЗДАЦИ ЗА НЕФИНАНСИЈСКУ ИМОВИНУ</t>
  </si>
  <si>
    <t>ЗГРАДЕ И ГРАЂЕВИНСКИ ОБЈЕКТИ</t>
  </si>
  <si>
    <t>Капитално одржавање зграда и објеката</t>
  </si>
  <si>
    <t>Машине и опрема</t>
  </si>
  <si>
    <t>Опрема за саобраћај</t>
  </si>
  <si>
    <t>Административна опрема</t>
  </si>
  <si>
    <t>Опрема за образовање, науку, културу и спорт</t>
  </si>
  <si>
    <t>НЕМАТЕРИЈАЛНА ИМОВИНА</t>
  </si>
  <si>
    <t>Нематеријална имовина</t>
  </si>
  <si>
    <t>ЗАЛИХЕ РОБЕ ЗА ДАЉУ ПРОДАЈУ</t>
  </si>
  <si>
    <t>Залихе робе за даљу продају</t>
  </si>
  <si>
    <t xml:space="preserve">Споредне продаје добара и услуга које врше државне нетржишне јединице </t>
  </si>
  <si>
    <t xml:space="preserve">Процењена вредност </t>
  </si>
  <si>
    <t>Планирана средства у буџету/фин.плана (без ПДВ)</t>
  </si>
  <si>
    <t>Врста поступка</t>
  </si>
  <si>
    <t>Оквирни датум</t>
  </si>
  <si>
    <t>Покретање поступка</t>
  </si>
  <si>
    <t>Закључење уговора</t>
  </si>
  <si>
    <t>Извршење уговора</t>
  </si>
  <si>
    <t>Предмет набавке</t>
  </si>
  <si>
    <t>Ред . бр.</t>
  </si>
  <si>
    <t>Ред. Бр</t>
  </si>
  <si>
    <t>Сопствени приходи</t>
  </si>
  <si>
    <t>Остали извори</t>
  </si>
  <si>
    <t>Извори финансирања</t>
  </si>
  <si>
    <t>Број приправника</t>
  </si>
  <si>
    <t>Број волонтера</t>
  </si>
  <si>
    <t>ОПИС</t>
  </si>
  <si>
    <t>ПОРЕЗИ НА ДОХОДАК, ДОБИТ И КАПИТАЛНЕ ДОБИТКЕ</t>
  </si>
  <si>
    <t>ПОРЕЗ НА ИМОВИНУ</t>
  </si>
  <si>
    <t>ПОРЕЗ НА ДОБРА И УСЛУГЕ</t>
  </si>
  <si>
    <t>ДРУГИ ПОРЕЗИ</t>
  </si>
  <si>
    <t>ПРИХОДИ ОД ИМОВИНЕ</t>
  </si>
  <si>
    <t>НОВЧАНЕ КАЗНЕ И ОДУЗЕТА ИМОВИНСКА КОРИСТ</t>
  </si>
  <si>
    <t>ДОБРОВОЉНИ ТРАНСФЕРИ ОД ФИЗИЧКИХ И ПРАВНИХ ЛИЦА</t>
  </si>
  <si>
    <t>МЕМОРАНДУМСКЕ СТАВКЕ ЗА РЕФУНДАЦИЈУ РАСХОДА</t>
  </si>
  <si>
    <t>ТРАНСФЕРИ ИЗМЕЂУ БУЏЕТСКИХ КОРИСНИКА НА ИСТОМ НИВОУ</t>
  </si>
  <si>
    <t>ПРИМАЊА ОД ПРОДАЈЕ НЕПОКРЕТНОСТИ</t>
  </si>
  <si>
    <t>ПРИМАЊА ОД ДОМАЋЕГ ЗАДУЖИВАЊА</t>
  </si>
  <si>
    <t>ОТПЛАТА ДОМАЋИХ КАМАТА</t>
  </si>
  <si>
    <t>ПРАТЕЋИ ТРОШКОВИ ЗАДУЖИВАЊА</t>
  </si>
  <si>
    <t>СУБВЕНИЦЈЕ ЈАВНИМ НЕФИНАНСИЈСКИМ ПРЕДУЗЕЋИМА И ОРГАНИЗАЦИЈАМА</t>
  </si>
  <si>
    <t>ТРАНСФЕРИ ОСТАЛИМ НИВОИМА ВЛАСТИ</t>
  </si>
  <si>
    <t>ДОТАЦИЈЕ ОРГАНИЗАЦИЈАМА ЗА ОБАВЕЗНО СОЦИЈАЛНО ОСИГУРАЊЕ</t>
  </si>
  <si>
    <t>НАКНАДЕ ЗА СОЦИЈАЛНУ ЗАШТИТУ ИЗ БУЏЕТА</t>
  </si>
  <si>
    <t>НАКНАДА ШТЕТЕ ЗА ПОВРЕДЕ ИЛИ ШТЕТУ НАНЕТУ ОД СТРАНЕ ДРЖАВНИХ ОРГАНА</t>
  </si>
  <si>
    <t>ОТПЛАТА ГЛАВНИЦЕ ДОМАЋИМ КРЕДИТОРИМА</t>
  </si>
  <si>
    <t xml:space="preserve"> ИЗДАЦИ ЗА ОТПЛАТУ ГЛАВНИЦА И НАБАВКУ ФИНАНСИЈСКЕ ИМОВИНЕ</t>
  </si>
  <si>
    <t xml:space="preserve">Средства из сопствених прихода (извор 04) </t>
  </si>
  <si>
    <t xml:space="preserve">Укупно </t>
  </si>
  <si>
    <t>4</t>
  </si>
  <si>
    <t>5.1.</t>
  </si>
  <si>
    <t>5.2.</t>
  </si>
  <si>
    <t>Структура по врсти ангажовања</t>
  </si>
  <si>
    <t>Неодређено време</t>
  </si>
  <si>
    <t>Одређено време</t>
  </si>
  <si>
    <t>КАПИТАЛ, УТВРЂИВАЊЕ РЕЗУЛТАТА ПОСЛОВАЊА И ВАНБИЛАНСНА ЕВИДЕНЦИЈА</t>
  </si>
  <si>
    <t>УТВРЂИВАЊЕ РЕЗУЛТАТА ПОСЛОВАЊА</t>
  </si>
  <si>
    <t>Глава</t>
  </si>
  <si>
    <t>Функционална класификација</t>
  </si>
  <si>
    <t xml:space="preserve">Програмска класификација </t>
  </si>
  <si>
    <t>Економска класификација</t>
  </si>
  <si>
    <t xml:space="preserve">* позиције од 6 до 26 које се исказују у новчаним јединицама приказати у бруто износу </t>
  </si>
  <si>
    <t>Број прималаца јубиларних награда</t>
  </si>
  <si>
    <t>Буџет ЈЛС</t>
  </si>
  <si>
    <t>Општи циљ 1:</t>
  </si>
  <si>
    <t>Финансијски ресури  за реализацију општег циља 1</t>
  </si>
  <si>
    <t>УКУПНО за општи циљ</t>
  </si>
  <si>
    <t>УКУПНО за меру</t>
  </si>
  <si>
    <t>Финансијски ресури  за реализацију посебног циља 1.1.</t>
  </si>
  <si>
    <t>Доктор наука</t>
  </si>
  <si>
    <t xml:space="preserve"> Од 30,1 до 40  </t>
  </si>
  <si>
    <t xml:space="preserve">Од 40,1 до 50 </t>
  </si>
  <si>
    <t xml:space="preserve">Од 50,1 до 60 </t>
  </si>
  <si>
    <t xml:space="preserve">Преко 60,1 </t>
  </si>
  <si>
    <t>Старосна структура запослених</t>
  </si>
  <si>
    <t>Укупан радни стаж запослених</t>
  </si>
  <si>
    <t>Структура по радном стажу</t>
  </si>
  <si>
    <t>*</t>
  </si>
  <si>
    <t>Инвестиционо одржавање</t>
  </si>
  <si>
    <t>Текуће одржавање</t>
  </si>
  <si>
    <t>УКУПНО:</t>
  </si>
  <si>
    <t xml:space="preserve">Финансијски ресурси </t>
  </si>
  <si>
    <t xml:space="preserve">План </t>
  </si>
  <si>
    <t>УКУПНО за посебан циљ</t>
  </si>
  <si>
    <t>%</t>
  </si>
  <si>
    <t>Планирано</t>
  </si>
  <si>
    <t>Извршено</t>
  </si>
  <si>
    <t>Назив  активности/акције</t>
  </si>
  <si>
    <t>Буџет Града</t>
  </si>
  <si>
    <t>Назив програмске активности/пројекта</t>
  </si>
  <si>
    <t>Напомене</t>
  </si>
  <si>
    <t>Назив активности/акције</t>
  </si>
  <si>
    <t>Образложење</t>
  </si>
  <si>
    <t>Сопствена средста</t>
  </si>
  <si>
    <t>% реализације</t>
  </si>
  <si>
    <t>Напомена - када се планира завршетак</t>
  </si>
  <si>
    <t>Утошено</t>
  </si>
  <si>
    <r>
      <t xml:space="preserve">% </t>
    </r>
    <r>
      <rPr>
        <b/>
        <sz val="9"/>
        <rFont val="Calibri"/>
        <family val="2"/>
      </rPr>
      <t>реализације</t>
    </r>
  </si>
  <si>
    <t>Назив установе или појединца</t>
  </si>
  <si>
    <t>Основ уступања</t>
  </si>
  <si>
    <t>Финансијски ефекат</t>
  </si>
  <si>
    <t>Извор финансирања</t>
  </si>
  <si>
    <t>% извршења</t>
  </si>
  <si>
    <t xml:space="preserve">% </t>
  </si>
  <si>
    <t>Остварен стаж у установи/организацији</t>
  </si>
  <si>
    <t>Организациона јединица</t>
  </si>
  <si>
    <t xml:space="preserve">Укупна вредност </t>
  </si>
  <si>
    <t>Мастер/ Магистар</t>
  </si>
  <si>
    <t xml:space="preserve">% реализација
</t>
  </si>
  <si>
    <t xml:space="preserve"> Број запослених по Одлуци о максималном броју запослених у систему ЈЛС</t>
  </si>
  <si>
    <t>Година почетка финансирања и година планираног звршетка финансирања</t>
  </si>
  <si>
    <t>Ред број</t>
  </si>
  <si>
    <t>СТАТУС (покренут поступак, закључен уговор)</t>
  </si>
  <si>
    <t xml:space="preserve">Извор 
 </t>
  </si>
  <si>
    <t>Остварено</t>
  </si>
  <si>
    <t>Образложење одступања</t>
  </si>
  <si>
    <t>Корисник јавних средстава:</t>
  </si>
  <si>
    <t>Адреса:</t>
  </si>
  <si>
    <t xml:space="preserve">Место: </t>
  </si>
  <si>
    <t xml:space="preserve">Датум: </t>
  </si>
  <si>
    <t>1. УВОД</t>
  </si>
  <si>
    <t>1.1. ОСНОВНИ ПОДАЦИ</t>
  </si>
  <si>
    <t>Назив:</t>
  </si>
  <si>
    <t>Матични број:</t>
  </si>
  <si>
    <t>ПИБ:</t>
  </si>
  <si>
    <t>Телефон:</t>
  </si>
  <si>
    <t>Електронска адреса:</t>
  </si>
  <si>
    <t>Сајт:</t>
  </si>
  <si>
    <t>1.2. ИСТОРИЈАТ УСТАНОВЕ</t>
  </si>
  <si>
    <t>1.3. ВИЗИЈА И МИСИЈА УСТАНОВЕ</t>
  </si>
  <si>
    <t>ВИЗИЈА</t>
  </si>
  <si>
    <t>МИСИЈА</t>
  </si>
  <si>
    <t>1.4. ПРАВНИ ОСНОВ ЗА ОБАВЉАЊЕ ДЕЛАТНОСТИ</t>
  </si>
  <si>
    <t>1.5. ДЕЛАТНОСТ УСТАНОВЕ</t>
  </si>
  <si>
    <t xml:space="preserve">1.6. ОРГАНИЗАЦИОНА СТРУКТУРА </t>
  </si>
  <si>
    <t>1.7. УПРАВЉАЧКА СТРУКТУРА</t>
  </si>
  <si>
    <t>Чланови управног одбора</t>
  </si>
  <si>
    <t>Чланови надзорног одбора</t>
  </si>
  <si>
    <t>1.8. НАЧИН ФИНАНСИРАЊА</t>
  </si>
  <si>
    <t xml:space="preserve">2.9.	Реализација плана управљања ризицима </t>
  </si>
  <si>
    <t>3.1. Промене у структури запослених</t>
  </si>
  <si>
    <t>3.3. Реализација укупних трошкова запослених</t>
  </si>
  <si>
    <t>3. РЕАЛИЗАЦИЈА ПЛАНА ЉУДСКИХ РЕСУРСА</t>
  </si>
  <si>
    <t>4. РЕАЛИЗАЦИЈА ПЛАНА МАТЕРИЈАЛНИХ РЕСУРСА</t>
  </si>
  <si>
    <t>5. РЕАЛИЗАЦИЈА ПЛАНА НАБАВКИ</t>
  </si>
  <si>
    <t>6. РЕАЛИЗАЦИЈА ФИНАНСИЈСКОГ ПЛАНА</t>
  </si>
  <si>
    <t>2.	Годишњи извештај о извршењу Годишњег програма пословања</t>
  </si>
  <si>
    <t>Име и презиме</t>
  </si>
  <si>
    <t>Датум именовања</t>
  </si>
  <si>
    <t>Директор</t>
  </si>
  <si>
    <t>UKUPNO</t>
  </si>
  <si>
    <r>
      <t>2.10.	Оцена реализованог програма од стране j</t>
    </r>
    <r>
      <rPr>
        <b/>
        <sz val="12"/>
        <color indexed="9"/>
        <rFont val="Calibri"/>
        <family val="2"/>
      </rPr>
      <t xml:space="preserve">авности </t>
    </r>
  </si>
  <si>
    <t xml:space="preserve">Средства из других  извора           (извори 05-08) </t>
  </si>
  <si>
    <t>Народно позориште Пирот</t>
  </si>
  <si>
    <t>Ул. Бранка Радичевића 1</t>
  </si>
  <si>
    <t>Пирот</t>
  </si>
  <si>
    <t>ул. Бранка Радичевића 1</t>
  </si>
  <si>
    <t>010-322-677</t>
  </si>
  <si>
    <t>pozoristepi@gmail.com</t>
  </si>
  <si>
    <t>www.narodnopozoristepirot.rs</t>
  </si>
  <si>
    <t xml:space="preserve">Усавршавање и неговање позоришне уметности.Опште је познато да је позоришна уметност један од фактора очувања националног идентитета. А позоришта су чувари највиших вредности нашег језика и драмске баштине, језика националних заједница наше државе, као и највиших вредности светске нематеријалне културне баштине.									
									</t>
  </si>
  <si>
    <t xml:space="preserve">Закон о култури и Правилник Народног позоришта									
									</t>
  </si>
  <si>
    <t xml:space="preserve">Данијела Ивановић			</t>
  </si>
  <si>
    <t xml:space="preserve">Дејан Глишић			</t>
  </si>
  <si>
    <t>23.10.2020.</t>
  </si>
  <si>
    <t>Бојана Мицић</t>
  </si>
  <si>
    <t>Анђела Ицић</t>
  </si>
  <si>
    <t>Јована Николић</t>
  </si>
  <si>
    <t>25.02.2022.</t>
  </si>
  <si>
    <t>Александар Крстић</t>
  </si>
  <si>
    <t>Наталија Гелебан</t>
  </si>
  <si>
    <t>Буџет града Пирота</t>
  </si>
  <si>
    <t xml:space="preserve">Развој културних потреба и повећано учешће грађана у културном животу града Пирота до 2025 године								
								</t>
  </si>
  <si>
    <t xml:space="preserve">Број реализованих програма који доприносе остваривању општег интереса у култури	</t>
  </si>
  <si>
    <t xml:space="preserve">Извештај стручне службе	</t>
  </si>
  <si>
    <t>Подстицање развоја културе</t>
  </si>
  <si>
    <t xml:space="preserve">Шифра и назив буџетског програма:1201-Развој културе и информисања </t>
  </si>
  <si>
    <t xml:space="preserve">Број посетилаца програма	</t>
  </si>
  <si>
    <t xml:space="preserve">Број продатих улазница	</t>
  </si>
  <si>
    <t>Презентовање пиротској публици најгледанијих представа у сезони</t>
  </si>
  <si>
    <t>Програмске активности или пројекта у оквиру ког се обезбеђују средства                     (шифра и назив) 1201-П1- Ревија Малих форми</t>
  </si>
  <si>
    <t xml:space="preserve">1. Руководеће радно место 2. Сектор стручних и општих послова 3. Уметнички сектор 4. Технички сектор									
									1. Руководеће радно место 2. Сектор стручних и општих послова 3. Уметнички сектор 4. Технички сектор									
									</t>
  </si>
  <si>
    <t>1201-0001</t>
  </si>
  <si>
    <t>0001- функцинисање локалних установа културе</t>
  </si>
  <si>
    <t>Плате по основу цене рада</t>
  </si>
  <si>
    <t>Допринос за пио</t>
  </si>
  <si>
    <t>Поклони за децу запослених</t>
  </si>
  <si>
    <t>Превоз на посао и с посла</t>
  </si>
  <si>
    <t>Помоћ у медицинском лечењу</t>
  </si>
  <si>
    <t>Накнада трошкова за превоз</t>
  </si>
  <si>
    <t>Трошкови платног промета</t>
  </si>
  <si>
    <t>Услуге за електричну енергију</t>
  </si>
  <si>
    <t>Централно грејање</t>
  </si>
  <si>
    <t>Услуге водовода и канализације</t>
  </si>
  <si>
    <t>Дератизација</t>
  </si>
  <si>
    <t>Одвоз отпада</t>
  </si>
  <si>
    <t>Услуге чишћења</t>
  </si>
  <si>
    <t>Телефон</t>
  </si>
  <si>
    <t>Интернет</t>
  </si>
  <si>
    <t>Услуге мобилног телефона</t>
  </si>
  <si>
    <t>Пошта</t>
  </si>
  <si>
    <t>Осигурање опреме</t>
  </si>
  <si>
    <t>Осигурање запослених</t>
  </si>
  <si>
    <t>Закуп стамбеног простора</t>
  </si>
  <si>
    <t>Дневнице за службени пут</t>
  </si>
  <si>
    <t>Превоз на службени пут</t>
  </si>
  <si>
    <t>Накнада за употребу сопственог возила</t>
  </si>
  <si>
    <t>Услуге одржавања софтвера</t>
  </si>
  <si>
    <t>Котизација</t>
  </si>
  <si>
    <t>Остале услуге штампања</t>
  </si>
  <si>
    <t>Накнаде члановима У.О. И Н.О.</t>
  </si>
  <si>
    <t>Остале стручне услуге</t>
  </si>
  <si>
    <t>Хемијско чишћење</t>
  </si>
  <si>
    <t>Услуге културе</t>
  </si>
  <si>
    <t>Текуће поправке и одржавање објекта</t>
  </si>
  <si>
    <t>Канцеларијски материјал</t>
  </si>
  <si>
    <t>Стручна литература</t>
  </si>
  <si>
    <t>Бензин</t>
  </si>
  <si>
    <t>Материјал за културу</t>
  </si>
  <si>
    <t>Хемијска средства за чишћење</t>
  </si>
  <si>
    <t>Остала средства за чишћење</t>
  </si>
  <si>
    <t>Алат и инвентар</t>
  </si>
  <si>
    <t>Материјал за посебне намене</t>
  </si>
  <si>
    <t>Републичке таксе</t>
  </si>
  <si>
    <t>Рачунарска опрема</t>
  </si>
  <si>
    <t>УКУПНО из буџета ЈЛС</t>
  </si>
  <si>
    <t>Отпремнина</t>
  </si>
  <si>
    <t xml:space="preserve">Након реализоване премијере имамо извештаје у медијима, као и оцену стручних сарадника. </t>
  </si>
  <si>
    <t>Народно позориште</t>
  </si>
  <si>
    <t>01</t>
  </si>
  <si>
    <t>преговарачки</t>
  </si>
  <si>
    <t>Ризициу пословању Народног позоришта Пирот могу бити: 1- Елементарне непогоде ( пожар, поплава) да би се ризик свео на минимум треба уградити аларм за дојаву пожара. 2. Проглашење ванредне ситуације - организовати рад од куће. 3. Здравствена спреченост за рад (боловање) - наћи замену за одређено радно место ( ако је могуће ).</t>
  </si>
  <si>
    <t>9001-Извођачка уметност</t>
  </si>
  <si>
    <t>2.3. Наративни опис реализованих активности у 2023. години</t>
  </si>
  <si>
    <t>26.02.2024.</t>
  </si>
  <si>
    <t>Лазар Пенчић</t>
  </si>
  <si>
    <t>10.03.2023.</t>
  </si>
  <si>
    <t xml:space="preserve">Продукцијом својих представа едуковати становништво и подићи ниво културе.Народно позориште Пирот, институција културе са традицијом од 80. година од изузетног је значаја за културни живот нашег града, своју културну визију, усавршавање и неговање позоришне уметности, успешно обавља у општини региону и шире.Трудећи се, да својом продуцијом представа и других активности задовољи најширу популацију позоришних гледалаца.									
									</t>
  </si>
  <si>
    <t xml:space="preserve">				О Народном позоришту Пирот
Први писани трагови о позоришном животу у Пироту
датирају још од давне 1887. год. оснивањем пиротске позоришне
дружине. Као у случају већине српских позоришта, почетак
театарског живота у Пироту везан је за средину четрдесетих година
прошлог века. Наиме, окружно дилетантско позориште настало
крајем 1944. год. инагуирисано је у Окружно народно позорште
фебруара 1945. године и тада је одређен репертоар, управа и
ансамбл, а уз благослов Министарства просвете. Маја 1946. године
одржана је оснивачка скупштина на којој је истакнуто да позориште
треба да буде намењено најширим слојевима и треба да буде
,,изванредно средство", за васпитање; дакле, како би то Аристотел
рекао - да забави и поучи.
Шездесетих година пиротско Народно позориште уводи у
праксу ангажовање професионалних глумаца и сарадњу са
редитељима и сценографима.
Године 1967. у позоришту је остало само неколико
глумаца, али је виталност ове идеје произвела чињеницу да се
Народно позориште из Пирота још увек налази на театарској мапи
Србије.
Народно позориште Пирот постоји већ 80 година . Једно је
од најстаријих у земљи. У свом професионалном раду имало је и
падова и успона али је успело да се одржи чак и када је у позоришту
радио само један глумац. Данас, Народно позориште Пирот ради са
малим али веома талентованим ансамблом и сваке године учествује
са успехом на неком од престижних фестивала у Србији, где осваја
награде. Били смо неколико пута и апсолутни победници како
Фестивала „Јоаким Вујић“ тако и тзв. „Малог Јоакима“ , фестивала
дечијих представа.
Можемо се похвалити пажљиво бираним и разноликим
репертоаром јер се трудимо да задовољимо потребе и укусе сваког
гледаоца, почев од најмлађих за које сваке сезоне имамо бар по две
дечије представе преко комедија за најширу публику све до
фестивалских представа. Поред сарадње са позориштима широм
Србије, Народно позориште Пирот успешно сарађује са
позориштима из иностранства.
Представа „Шваљеранција“ Србислава Минковића
у режији Зорана Живковића је 405. премијера изведена у 80. сезони
2023./ 2024. од оснивања позоришта.									
 </t>
  </si>
  <si>
    <t xml:space="preserve"> ИЗВЕШТАЈ О РЕАЛИЗАЦИЈИ ГОДИШЊЕГ ПРОГРАМА РАДА ЗА 2023.</t>
  </si>
  <si>
    <t>Година 2023.</t>
  </si>
  <si>
    <t>Утрошено до 31.12.2023.</t>
  </si>
  <si>
    <t>Вредност у базној години  2022</t>
  </si>
  <si>
    <t>Циљана вредност у години 2023</t>
  </si>
  <si>
    <t>Остварено до 31.12.2023.</t>
  </si>
  <si>
    <t xml:space="preserve">2.1. Реализација циљева, мера и показатеља до 31.12.2023. </t>
  </si>
  <si>
    <t>Вредност у базној години 2022</t>
  </si>
  <si>
    <t>2.2. Преглед свих завршених активности/акција у оквиру установе/организације до 31.12.2023. године</t>
  </si>
  <si>
    <t>Реализоване пет премијере</t>
  </si>
  <si>
    <t xml:space="preserve">2.4. Преглед свих започетих, а незавршених активности/акција до 31.12.2023.године  </t>
  </si>
  <si>
    <t xml:space="preserve">2.5. Преглед непланирах, а реализованих активности/акција до 31.12.2023.године  </t>
  </si>
  <si>
    <t xml:space="preserve">2.6. Програмске активности и пројекти који су реализовани ван матичног подручја до 31.12.2023.године  </t>
  </si>
  <si>
    <t xml:space="preserve">2.7. Програми других установа или појединаца који су се одвијали у установи у уступљеним терминима до             31.12.2023.године  </t>
  </si>
  <si>
    <t>Позришна представа</t>
  </si>
  <si>
    <t>Народно позориште Лесковац</t>
  </si>
  <si>
    <t>Уговор</t>
  </si>
  <si>
    <t>Размена гостовања</t>
  </si>
  <si>
    <t>Народно позориште Крушевац</t>
  </si>
  <si>
    <t xml:space="preserve">2.8. Преглед реализованих активности/пројеката из средстава буџета ЈЛС до 31.12.2023. године   </t>
  </si>
  <si>
    <t>Медијске услуге радија и телевизије</t>
  </si>
  <si>
    <t xml:space="preserve">Поклони  </t>
  </si>
  <si>
    <t>Поправка електричне и електронске опреме</t>
  </si>
  <si>
    <t>Судске таксе</t>
  </si>
  <si>
    <t>Намештај</t>
  </si>
  <si>
    <t>Штампачи</t>
  </si>
  <si>
    <t>Планиран број на дан 31.12.2023.</t>
  </si>
  <si>
    <t>Број на дан 31.12.2023.</t>
  </si>
  <si>
    <t>Број на дан 31.012.2023.</t>
  </si>
  <si>
    <t>3.2. Промене у структури запослених по организационим јединицама  до 31.12.2023.године</t>
  </si>
  <si>
    <t>Број извршилаца на дан 01.01.2023.</t>
  </si>
  <si>
    <t>Планиран број извршилаца на дан 31.12.2023.</t>
  </si>
  <si>
    <t>Промена     (+,- број) у периоду до 31.12.2023.</t>
  </si>
  <si>
    <t>План за период
01.01-31.12.2023.</t>
  </si>
  <si>
    <t>Реализација за период
01.01-31.12.2023.</t>
  </si>
  <si>
    <t xml:space="preserve">4.1. Реализација плана инвестиција за 2023.годину </t>
  </si>
  <si>
    <t xml:space="preserve">Планиран износ инвестиције у 2023. години    </t>
  </si>
  <si>
    <t>Извршење  у периоду до  31.12.2023.</t>
  </si>
  <si>
    <t xml:space="preserve">4.2. Реализација плана одржавања основних средстава за 2023.годину </t>
  </si>
  <si>
    <t>Планирани износ за 2023. годину</t>
  </si>
  <si>
    <t>Реализовано у периоду до 31.12.2023.</t>
  </si>
  <si>
    <t xml:space="preserve">5.1. Реализација Плана јавних набавки за период од 01.01. - 31.12.2023. године </t>
  </si>
  <si>
    <t>Јавне набавке које нису спроведене нити покренуте до 31.12.2023. године</t>
  </si>
  <si>
    <t>Јавне набавке за које је спроведен или покренут поступак у периоду од  01.01. - 31.12.2023. године</t>
  </si>
  <si>
    <t xml:space="preserve">5.2. Реализација плана набавки на које се не примељује Закон о јавним набавкама за период  01.01. - 31.12.2023. године </t>
  </si>
  <si>
    <t>Набавке за које је  спроведен или покренут поступак у периоду од  01.01. - 31.12.2023. године</t>
  </si>
  <si>
    <t>Набавке које нису спроведене нити покренуте до 31.12.2023. године</t>
  </si>
  <si>
    <t>6.1. Остварење приход за период од 01.01. - 31.12.2023. годину</t>
  </si>
  <si>
    <t>6.2. Извршење расхода  за период од 01.01. - 31.12.2023. годину</t>
  </si>
  <si>
    <t>Мере уштеде</t>
  </si>
  <si>
    <t>Смештај на службеном путу</t>
  </si>
  <si>
    <t>Свечана академија поводом обележавања Дана града</t>
  </si>
  <si>
    <t>05.12.2023.</t>
  </si>
  <si>
    <t>20.12.2023.</t>
  </si>
  <si>
    <t>Позоришна представа Покондирена тиква</t>
  </si>
  <si>
    <t>Позоришна представа  Ружно паче</t>
  </si>
  <si>
    <t>Позоришна представа Шваљеранција</t>
  </si>
  <si>
    <t xml:space="preserve">      
ИЗВЕШТАЈ ( представе у 2023.)
1. Број премијера, износ по представи, број извођења
број премијера 4 , број извођења 22
          Премијерне представе
- „Бајка о позоришту“ 880.000,оо ; 8 извођења
- „Покондирена тиква“ 880.000,оо; 3 извођења (због болести главне глумице)
- „Ружно паче“ 1.200.000,оо ; 4 извођења
- „Шваљеранција“ 675.000,оо ; 7 извођења
2. Број домаћих представа, број извођења и износ по представи
број домаћих представа 8 (од тога 4 премијерне и 4 ранији репертоар) број извођења 35 
( 13 ранији репертоар)
          Ранији репертоар
- „Нема даде нема бате“ 2 извођења ; 
- „Барбело“ 3 извођења; 
- „Заглуми се...“ 2 извођења; 
- „Хасанагиница“ 6 извођења; 
3. Број гостујућихпредстава 
Број гостујућих представа 9 од тога 3 размена гостовања 4 мале форме , 2 за 100 год. Кеја
         Размена гостовања
- „Чекајући доктора“ (Лесковац) ; 
- „ Дупло голо“ ( Крушевац); 
- „ Дом Бернарде Албе“ ( Лесковац); 
                        Мале форме
- „ Глумац је, глумац“     236.000,оо
- „Женски разговори“     210.000,оо
- „Дејт“                         270.000,оо
- „Брачни превртљивци“234.000,оо
                      100 година Кеја
- „ Дарови ћилим Цвете Агнине“ два извођења 242.000,оо
4. Дан града ( извођачи / цена )
- Водитељи програма ( Драгана Мићаловић/Стефан Поповић)
- Душан Свилар са бендом
- Гудачки квартет Кристал Стрингс
- Плесна група Уна Сага Сербика
- Ни на там ни на вам ( скеч на локалном дијалекту)
- Александар Живковић ( монолог на локалном дијалекту)
- Сценограф, редитељ Ивана Савић
- Писац сценарија Наташа Илић
- Дизајн светла Радомир Стаменковић
- Бенд за коктел ПАМПОРОВО
                     Укупан износ 1.500.000,оо динара
                                                                  </t>
  </si>
  <si>
    <t>УКУПНО на дан 31.12.2023.године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</si>
</sst>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6" x14ac:knownFonts="1">
    <font>
      <sz val="10"/>
      <name val="Arial"/>
    </font>
    <font>
      <sz val="11"/>
      <color theme="1"/>
      <name val="Calibri"/>
      <family val="2"/>
      <scheme val="minor"/>
    </font>
    <font>
      <sz val="11"/>
      <color theme="1"/>
      <name val="Calibri"/>
      <family val="2"/>
      <scheme val="minor"/>
    </font>
    <font>
      <sz val="8"/>
      <name val="Arial"/>
      <family val="2"/>
      <charset val="238"/>
    </font>
    <font>
      <sz val="10"/>
      <name val="Arial"/>
      <family val="2"/>
      <charset val="238"/>
    </font>
    <font>
      <sz val="12"/>
      <name val="Times New Roman"/>
      <family val="1"/>
    </font>
    <font>
      <sz val="11"/>
      <color indexed="8"/>
      <name val="Arial"/>
      <family val="2"/>
    </font>
    <font>
      <u/>
      <sz val="10"/>
      <color indexed="12"/>
      <name val="Arial"/>
      <family val="2"/>
      <charset val="238"/>
    </font>
    <font>
      <sz val="11"/>
      <color indexed="8"/>
      <name val="Calibri"/>
      <family val="2"/>
      <charset val="238"/>
    </font>
    <font>
      <sz val="10"/>
      <name val="Arial"/>
      <family val="2"/>
    </font>
    <font>
      <b/>
      <sz val="9"/>
      <name val="Calibri"/>
      <family val="2"/>
    </font>
    <font>
      <sz val="11"/>
      <name val="Calibri"/>
      <family val="2"/>
    </font>
    <font>
      <b/>
      <sz val="12"/>
      <color indexed="9"/>
      <name val="Calibri"/>
      <family val="2"/>
    </font>
    <font>
      <b/>
      <sz val="10"/>
      <name val="Arial"/>
      <family val="2"/>
    </font>
    <font>
      <sz val="14"/>
      <name val="Arial"/>
      <family val="2"/>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0"/>
      <name val="Calibri"/>
      <family val="2"/>
      <scheme val="minor"/>
    </font>
    <font>
      <b/>
      <sz val="11"/>
      <name val="Calibri"/>
      <family val="2"/>
      <scheme val="minor"/>
    </font>
    <font>
      <sz val="11"/>
      <name val="Calibri"/>
      <family val="2"/>
      <scheme val="minor"/>
    </font>
    <font>
      <i/>
      <sz val="11"/>
      <name val="Calibri"/>
      <family val="2"/>
      <scheme val="minor"/>
    </font>
    <font>
      <sz val="12"/>
      <name val="Calibri"/>
      <family val="2"/>
      <scheme val="minor"/>
    </font>
    <font>
      <sz val="11"/>
      <color indexed="8"/>
      <name val="Calibri"/>
      <family val="2"/>
      <scheme val="minor"/>
    </font>
    <font>
      <sz val="12"/>
      <color indexed="8"/>
      <name val="Calibri"/>
      <family val="2"/>
      <scheme val="minor"/>
    </font>
    <font>
      <b/>
      <sz val="12"/>
      <color theme="1"/>
      <name val="Calibri"/>
      <family val="2"/>
      <scheme val="minor"/>
    </font>
    <font>
      <b/>
      <sz val="11"/>
      <color theme="0"/>
      <name val="Calibri"/>
      <family val="2"/>
      <scheme val="minor"/>
    </font>
    <font>
      <b/>
      <sz val="10"/>
      <name val="Calibri"/>
      <family val="2"/>
      <scheme val="minor"/>
    </font>
    <font>
      <b/>
      <sz val="11"/>
      <color indexed="8"/>
      <name val="Calibri"/>
      <family val="2"/>
      <scheme val="minor"/>
    </font>
    <font>
      <sz val="10"/>
      <color theme="1"/>
      <name val="Calibri"/>
      <family val="2"/>
      <scheme val="minor"/>
    </font>
    <font>
      <b/>
      <sz val="14"/>
      <name val="Calibri"/>
      <family val="2"/>
      <scheme val="minor"/>
    </font>
    <font>
      <sz val="10"/>
      <color indexed="8"/>
      <name val="Calibri"/>
      <family val="2"/>
      <scheme val="minor"/>
    </font>
    <font>
      <sz val="10"/>
      <color theme="0"/>
      <name val="Calibri"/>
      <family val="2"/>
      <scheme val="minor"/>
    </font>
    <font>
      <sz val="11"/>
      <color rgb="FF000000"/>
      <name val="Calibri"/>
      <family val="2"/>
    </font>
    <font>
      <sz val="11"/>
      <color theme="0"/>
      <name val="Calibri"/>
      <family val="2"/>
      <scheme val="minor"/>
    </font>
    <font>
      <sz val="12"/>
      <color theme="0"/>
      <name val="Times New Roman"/>
      <family val="1"/>
    </font>
    <font>
      <b/>
      <sz val="10"/>
      <color theme="0"/>
      <name val="Arial"/>
      <family val="2"/>
    </font>
    <font>
      <b/>
      <sz val="20"/>
      <color theme="0"/>
      <name val="Calibri"/>
      <family val="2"/>
      <scheme val="minor"/>
    </font>
    <font>
      <b/>
      <sz val="14"/>
      <color theme="0"/>
      <name val="Calibri"/>
      <family val="2"/>
      <scheme val="minor"/>
    </font>
    <font>
      <sz val="10"/>
      <color theme="0"/>
      <name val="Arial"/>
      <family val="2"/>
    </font>
    <font>
      <b/>
      <sz val="10"/>
      <color theme="0"/>
      <name val="Calibri"/>
      <family val="2"/>
      <scheme val="minor"/>
    </font>
    <font>
      <b/>
      <sz val="10"/>
      <color theme="1"/>
      <name val="Calibri"/>
      <family val="2"/>
      <scheme val="minor"/>
    </font>
    <font>
      <b/>
      <sz val="12"/>
      <color theme="0"/>
      <name val="Calibri"/>
      <family val="2"/>
      <scheme val="minor"/>
    </font>
    <font>
      <b/>
      <sz val="14"/>
      <color theme="5" tint="-0.249977111117893"/>
      <name val="Calibri"/>
      <family val="2"/>
      <scheme val="minor"/>
    </font>
    <font>
      <b/>
      <sz val="11"/>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990033"/>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8">
    <xf numFmtId="0" fontId="0" fillId="0" borderId="0"/>
    <xf numFmtId="43" fontId="4" fillId="0" borderId="0" applyFont="0" applyFill="0" applyBorder="0" applyAlignment="0" applyProtection="0"/>
    <xf numFmtId="0" fontId="8" fillId="0" borderId="0"/>
    <xf numFmtId="0" fontId="7" fillId="0" borderId="0" applyNumberFormat="0" applyFill="0" applyBorder="0" applyAlignment="0" applyProtection="0">
      <alignment vertical="top"/>
      <protection locked="0"/>
    </xf>
    <xf numFmtId="0" fontId="4" fillId="0" borderId="0"/>
    <xf numFmtId="0" fontId="9" fillId="0" borderId="0"/>
    <xf numFmtId="0" fontId="15" fillId="0" borderId="0"/>
    <xf numFmtId="0" fontId="8" fillId="0" borderId="0"/>
  </cellStyleXfs>
  <cellXfs count="396">
    <xf numFmtId="0" fontId="0" fillId="0" borderId="0" xfId="0"/>
    <xf numFmtId="0" fontId="5" fillId="0" borderId="0" xfId="0" applyFont="1"/>
    <xf numFmtId="0" fontId="6" fillId="0" borderId="0" xfId="0" applyFont="1"/>
    <xf numFmtId="0" fontId="5"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0" fillId="0" borderId="0" xfId="0" applyAlignment="1">
      <alignment wrapText="1"/>
    </xf>
    <xf numFmtId="0" fontId="16" fillId="0" borderId="1" xfId="0" applyFont="1" applyBorder="1" applyAlignment="1">
      <alignment vertical="center"/>
    </xf>
    <xf numFmtId="0" fontId="15" fillId="0" borderId="1" xfId="0" applyFont="1" applyBorder="1" applyAlignment="1">
      <alignment vertical="center"/>
    </xf>
    <xf numFmtId="0" fontId="16" fillId="0" borderId="1" xfId="0" applyFont="1" applyBorder="1" applyAlignment="1">
      <alignment vertical="center" wrapText="1"/>
    </xf>
    <xf numFmtId="0" fontId="15" fillId="0" borderId="1" xfId="0" applyFont="1" applyBorder="1" applyAlignment="1">
      <alignment vertical="center" wrapText="1"/>
    </xf>
    <xf numFmtId="0" fontId="17" fillId="0" borderId="1" xfId="0" applyFont="1" applyBorder="1" applyAlignment="1">
      <alignment vertical="center"/>
    </xf>
    <xf numFmtId="0" fontId="15" fillId="0" borderId="1" xfId="0" applyFont="1" applyBorder="1" applyAlignment="1">
      <alignment horizontal="righ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19"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17" fillId="0" borderId="1" xfId="0" applyFont="1" applyBorder="1" applyAlignment="1">
      <alignment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0" xfId="0" applyFont="1" applyAlignment="1">
      <alignment vertical="top"/>
    </xf>
    <xf numFmtId="0" fontId="23" fillId="0" borderId="2" xfId="0" applyFont="1" applyBorder="1"/>
    <xf numFmtId="0" fontId="23" fillId="0" borderId="1" xfId="0" applyFont="1" applyBorder="1"/>
    <xf numFmtId="0" fontId="21" fillId="0" borderId="0" xfId="0" applyFont="1"/>
    <xf numFmtId="0" fontId="24" fillId="0" borderId="0" xfId="0" applyFont="1"/>
    <xf numFmtId="0" fontId="25" fillId="0" borderId="0" xfId="0" applyFont="1"/>
    <xf numFmtId="0" fontId="26" fillId="0" borderId="0" xfId="0" applyFont="1" applyAlignment="1">
      <alignment horizontal="center"/>
    </xf>
    <xf numFmtId="0" fontId="15" fillId="0" borderId="0" xfId="0" applyFont="1"/>
    <xf numFmtId="0" fontId="18" fillId="0" borderId="1" xfId="0" applyFont="1" applyBorder="1"/>
    <xf numFmtId="0" fontId="18" fillId="0" borderId="1" xfId="0" applyFont="1" applyBorder="1" applyAlignment="1">
      <alignment wrapText="1"/>
    </xf>
    <xf numFmtId="0" fontId="17" fillId="0" borderId="1" xfId="0" applyFont="1" applyBorder="1" applyAlignment="1">
      <alignment wrapText="1"/>
    </xf>
    <xf numFmtId="0" fontId="9" fillId="0" borderId="0" xfId="0" applyFont="1" applyAlignment="1">
      <alignment horizontal="center" wrapText="1"/>
    </xf>
    <xf numFmtId="0" fontId="15" fillId="0" borderId="1" xfId="0" applyFont="1" applyBorder="1" applyAlignment="1">
      <alignment horizontal="center" vertical="center"/>
    </xf>
    <xf numFmtId="0" fontId="21" fillId="0" borderId="1" xfId="0" applyFont="1" applyBorder="1"/>
    <xf numFmtId="0" fontId="21" fillId="0" borderId="1" xfId="0" applyFont="1" applyBorder="1" applyAlignment="1">
      <alignment vertical="center"/>
    </xf>
    <xf numFmtId="0" fontId="21" fillId="0" borderId="1" xfId="0" applyFont="1" applyBorder="1" applyAlignment="1">
      <alignment horizontal="center" vertical="center" wrapText="1"/>
    </xf>
    <xf numFmtId="0" fontId="5" fillId="0" borderId="0" xfId="0" applyFont="1" applyAlignment="1">
      <alignment horizontal="center" vertical="center"/>
    </xf>
    <xf numFmtId="0" fontId="20" fillId="3" borderId="1" xfId="0" applyFont="1" applyFill="1" applyBorder="1" applyAlignment="1">
      <alignment horizontal="center" vertical="center" wrapText="1"/>
    </xf>
    <xf numFmtId="0" fontId="19" fillId="4" borderId="0" xfId="0" applyFont="1" applyFill="1"/>
    <xf numFmtId="0" fontId="21" fillId="0" borderId="0" xfId="0" applyFont="1" applyAlignment="1">
      <alignment horizontal="right"/>
    </xf>
    <xf numFmtId="0" fontId="27" fillId="0" borderId="0" xfId="0" applyFont="1" applyAlignment="1">
      <alignment horizontal="right" vertical="center" wrapText="1"/>
    </xf>
    <xf numFmtId="4" fontId="27" fillId="0" borderId="0" xfId="0" applyNumberFormat="1" applyFont="1" applyAlignment="1">
      <alignment horizontal="center" vertical="center"/>
    </xf>
    <xf numFmtId="0" fontId="21" fillId="0" borderId="0" xfId="0" applyFont="1" applyAlignment="1">
      <alignment vertical="center"/>
    </xf>
    <xf numFmtId="0" fontId="5" fillId="0" borderId="0" xfId="0" applyFont="1" applyAlignment="1">
      <alignment vertical="center"/>
    </xf>
    <xf numFmtId="0" fontId="20" fillId="3" borderId="1" xfId="4" applyFont="1" applyFill="1" applyBorder="1" applyAlignment="1">
      <alignment horizontal="center" vertical="center" wrapText="1"/>
    </xf>
    <xf numFmtId="49" fontId="21" fillId="2" borderId="1" xfId="4" applyNumberFormat="1" applyFont="1" applyFill="1" applyBorder="1" applyAlignment="1">
      <alignment horizontal="center" vertical="center"/>
    </xf>
    <xf numFmtId="0" fontId="21" fillId="2" borderId="1" xfId="4" applyFont="1" applyFill="1" applyBorder="1" applyAlignment="1">
      <alignment horizontal="left" vertical="center" wrapText="1"/>
    </xf>
    <xf numFmtId="49" fontId="21" fillId="2" borderId="1" xfId="4" applyNumberFormat="1" applyFont="1" applyFill="1" applyBorder="1" applyAlignment="1">
      <alignment horizontal="center" vertical="center" wrapText="1"/>
    </xf>
    <xf numFmtId="0" fontId="21" fillId="2" borderId="1" xfId="4" applyFont="1" applyFill="1" applyBorder="1" applyAlignment="1">
      <alignment vertical="center"/>
    </xf>
    <xf numFmtId="0" fontId="21" fillId="2" borderId="1" xfId="4" applyFont="1" applyFill="1" applyBorder="1" applyAlignment="1">
      <alignment vertical="center" wrapText="1"/>
    </xf>
    <xf numFmtId="0" fontId="21" fillId="2" borderId="1" xfId="4" applyFont="1" applyFill="1" applyBorder="1" applyAlignment="1">
      <alignment horizontal="left" vertical="center"/>
    </xf>
    <xf numFmtId="0" fontId="27" fillId="5" borderId="1" xfId="0" applyFont="1" applyFill="1" applyBorder="1" applyAlignment="1">
      <alignment horizontal="center" vertical="center"/>
    </xf>
    <xf numFmtId="0" fontId="15" fillId="3" borderId="1" xfId="0" applyFont="1" applyFill="1" applyBorder="1" applyAlignment="1">
      <alignment horizontal="center" vertical="center"/>
    </xf>
    <xf numFmtId="3"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4" fontId="27" fillId="5" borderId="1"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1" fillId="0" borderId="0" xfId="0" applyFont="1" applyAlignment="1">
      <alignment horizontal="center" vertical="center" wrapText="1"/>
    </xf>
    <xf numFmtId="0" fontId="19" fillId="0" borderId="0" xfId="0" applyFont="1" applyAlignment="1">
      <alignment horizontal="right"/>
    </xf>
    <xf numFmtId="0" fontId="19" fillId="3" borderId="1" xfId="0" applyFont="1" applyFill="1" applyBorder="1" applyAlignment="1">
      <alignment horizontal="center" vertical="center" wrapText="1"/>
    </xf>
    <xf numFmtId="0" fontId="0" fillId="0" borderId="1" xfId="0" applyBorder="1"/>
    <xf numFmtId="0" fontId="9" fillId="0" borderId="0" xfId="0" applyFont="1" applyAlignment="1">
      <alignment horizontal="right"/>
    </xf>
    <xf numFmtId="0" fontId="28" fillId="4" borderId="1"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9" fillId="4" borderId="1" xfId="0" applyFont="1" applyFill="1" applyBorder="1" applyAlignment="1">
      <alignment horizontal="right" vertical="center" wrapText="1"/>
    </xf>
    <xf numFmtId="3" fontId="21" fillId="0" borderId="0" xfId="0" applyNumberFormat="1" applyFont="1" applyAlignment="1">
      <alignment horizontal="center" vertical="center"/>
    </xf>
    <xf numFmtId="3" fontId="21" fillId="0" borderId="4" xfId="0" applyNumberFormat="1" applyFont="1" applyBorder="1" applyAlignment="1">
      <alignment horizontal="center" vertical="center"/>
    </xf>
    <xf numFmtId="3" fontId="21" fillId="0" borderId="5" xfId="0" applyNumberFormat="1" applyFont="1" applyBorder="1" applyAlignment="1">
      <alignment horizontal="center" vertical="center"/>
    </xf>
    <xf numFmtId="0" fontId="21"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15" fillId="0" borderId="0" xfId="6"/>
    <xf numFmtId="3" fontId="15" fillId="0" borderId="1" xfId="6" applyNumberFormat="1" applyBorder="1" applyAlignment="1">
      <alignment horizontal="center" vertical="center"/>
    </xf>
    <xf numFmtId="0" fontId="16" fillId="3" borderId="1" xfId="6" applyFont="1" applyFill="1" applyBorder="1" applyAlignment="1">
      <alignment horizontal="center" vertical="center" wrapText="1"/>
    </xf>
    <xf numFmtId="3" fontId="27" fillId="5" borderId="1" xfId="6" applyNumberFormat="1" applyFont="1" applyFill="1" applyBorder="1" applyAlignment="1">
      <alignment horizontal="center" vertical="center"/>
    </xf>
    <xf numFmtId="4" fontId="0" fillId="0" borderId="0" xfId="0" applyNumberFormat="1"/>
    <xf numFmtId="49" fontId="20" fillId="3" borderId="1" xfId="0" applyNumberFormat="1" applyFont="1" applyFill="1" applyBorder="1" applyAlignment="1">
      <alignment horizontal="center" vertical="center" wrapText="1"/>
    </xf>
    <xf numFmtId="0" fontId="32" fillId="0" borderId="0" xfId="0" applyFont="1" applyAlignment="1">
      <alignment horizontal="right"/>
    </xf>
    <xf numFmtId="0" fontId="30" fillId="0" borderId="1" xfId="0" applyFont="1" applyBorder="1" applyAlignment="1">
      <alignment horizontal="left" vertical="center"/>
    </xf>
    <xf numFmtId="0" fontId="30" fillId="0" borderId="1" xfId="0" applyFont="1" applyBorder="1" applyAlignment="1">
      <alignment horizontal="center" vertical="center"/>
    </xf>
    <xf numFmtId="3" fontId="30" fillId="0" borderId="1" xfId="0" applyNumberFormat="1" applyFont="1" applyBorder="1" applyAlignment="1">
      <alignment horizontal="center" vertical="center"/>
    </xf>
    <xf numFmtId="4" fontId="30" fillId="0" borderId="1" xfId="0" applyNumberFormat="1" applyFont="1" applyBorder="1" applyAlignment="1">
      <alignment horizontal="center" vertical="center"/>
    </xf>
    <xf numFmtId="0" fontId="33" fillId="5" borderId="1" xfId="0" applyFont="1" applyFill="1" applyBorder="1" applyAlignment="1">
      <alignment horizontal="center" vertical="center"/>
    </xf>
    <xf numFmtId="0" fontId="23" fillId="0" borderId="0" xfId="0" applyFont="1"/>
    <xf numFmtId="4" fontId="19" fillId="0" borderId="1" xfId="0" applyNumberFormat="1" applyFont="1" applyBorder="1"/>
    <xf numFmtId="0" fontId="19" fillId="0" borderId="1" xfId="0" applyFont="1" applyBorder="1"/>
    <xf numFmtId="0" fontId="19" fillId="0" borderId="1" xfId="0" applyFont="1" applyBorder="1" applyAlignment="1">
      <alignment wrapText="1"/>
    </xf>
    <xf numFmtId="0" fontId="28"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7" xfId="0" applyFont="1" applyFill="1" applyBorder="1" applyAlignment="1">
      <alignment horizontal="center" wrapText="1"/>
    </xf>
    <xf numFmtId="0" fontId="20" fillId="4" borderId="8" xfId="0" applyFont="1" applyFill="1" applyBorder="1" applyAlignment="1">
      <alignment horizontal="center" vertical="center" wrapText="1"/>
    </xf>
    <xf numFmtId="0" fontId="5" fillId="4" borderId="0" xfId="0" applyFont="1" applyFill="1"/>
    <xf numFmtId="4" fontId="30" fillId="0" borderId="1" xfId="0" applyNumberFormat="1" applyFont="1" applyBorder="1" applyAlignment="1">
      <alignment vertical="center"/>
    </xf>
    <xf numFmtId="0" fontId="27" fillId="5" borderId="1" xfId="0" applyFont="1" applyFill="1" applyBorder="1" applyAlignment="1">
      <alignment horizontal="right"/>
    </xf>
    <xf numFmtId="0" fontId="21" fillId="4" borderId="1" xfId="0" applyFont="1" applyFill="1" applyBorder="1" applyAlignment="1">
      <alignment horizontal="center" vertical="center" wrapText="1"/>
    </xf>
    <xf numFmtId="0" fontId="11" fillId="0" borderId="1" xfId="0" applyFont="1" applyBorder="1" applyAlignment="1">
      <alignment vertical="center" wrapText="1"/>
    </xf>
    <xf numFmtId="4" fontId="21" fillId="0" borderId="1" xfId="0" applyNumberFormat="1" applyFont="1" applyBorder="1"/>
    <xf numFmtId="0" fontId="11" fillId="0" borderId="1" xfId="0" applyFont="1" applyBorder="1" applyAlignment="1">
      <alignment horizontal="justify" vertical="center" wrapText="1"/>
    </xf>
    <xf numFmtId="0" fontId="34" fillId="0" borderId="1" xfId="0" applyFont="1" applyBorder="1" applyAlignment="1">
      <alignment vertical="center"/>
    </xf>
    <xf numFmtId="4" fontId="27" fillId="5" borderId="1" xfId="0" applyNumberFormat="1" applyFont="1" applyFill="1" applyBorder="1"/>
    <xf numFmtId="4" fontId="21" fillId="0" borderId="1" xfId="0" applyNumberFormat="1" applyFont="1" applyBorder="1" applyAlignment="1">
      <alignment vertical="center" wrapText="1"/>
    </xf>
    <xf numFmtId="4" fontId="35" fillId="5" borderId="1" xfId="0" applyNumberFormat="1" applyFont="1" applyFill="1" applyBorder="1"/>
    <xf numFmtId="4" fontId="21" fillId="0" borderId="1" xfId="4" applyNumberFormat="1" applyFont="1" applyBorder="1" applyAlignment="1">
      <alignment horizontal="center" vertical="center"/>
    </xf>
    <xf numFmtId="0" fontId="15" fillId="0" borderId="1" xfId="0" applyFont="1" applyBorder="1" applyAlignment="1">
      <alignment horizontal="left" vertical="center" wrapText="1"/>
    </xf>
    <xf numFmtId="49" fontId="15"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4" fontId="33" fillId="5" borderId="1" xfId="0" applyNumberFormat="1" applyFont="1" applyFill="1" applyBorder="1" applyAlignment="1">
      <alignment horizontal="center" vertical="center"/>
    </xf>
    <xf numFmtId="4" fontId="15" fillId="0" borderId="1" xfId="0" applyNumberFormat="1" applyFont="1" applyBorder="1" applyAlignment="1">
      <alignment vertical="center"/>
    </xf>
    <xf numFmtId="4" fontId="15" fillId="0" borderId="1" xfId="0" applyNumberFormat="1" applyFont="1" applyBorder="1" applyAlignment="1">
      <alignment horizontal="right" vertical="center" wrapText="1"/>
    </xf>
    <xf numFmtId="4" fontId="15" fillId="0" borderId="1" xfId="0" applyNumberFormat="1" applyFont="1" applyBorder="1"/>
    <xf numFmtId="4" fontId="20" fillId="0" borderId="1" xfId="0" applyNumberFormat="1" applyFont="1" applyBorder="1" applyAlignment="1">
      <alignment horizontal="right" vertical="center" wrapText="1"/>
    </xf>
    <xf numFmtId="4" fontId="21" fillId="0" borderId="1" xfId="0" applyNumberFormat="1" applyFont="1" applyBorder="1" applyAlignment="1">
      <alignment horizontal="right" vertical="center" wrapText="1"/>
    </xf>
    <xf numFmtId="0" fontId="36" fillId="5" borderId="0" xfId="0" applyFont="1" applyFill="1" applyAlignment="1">
      <alignment vertical="center"/>
    </xf>
    <xf numFmtId="4" fontId="37" fillId="5" borderId="0" xfId="0" applyNumberFormat="1" applyFont="1" applyFill="1"/>
    <xf numFmtId="0" fontId="15" fillId="0" borderId="6" xfId="0" applyFont="1" applyBorder="1" applyAlignment="1">
      <alignment horizontal="center" vertical="center" wrapText="1"/>
    </xf>
    <xf numFmtId="0" fontId="21" fillId="4"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27" fillId="8" borderId="6" xfId="0" applyFont="1" applyFill="1" applyBorder="1" applyAlignment="1">
      <alignment horizontal="right" wrapText="1"/>
    </xf>
    <xf numFmtId="0" fontId="27" fillId="8" borderId="6" xfId="0" applyFont="1" applyFill="1" applyBorder="1" applyAlignment="1">
      <alignment horizontal="right"/>
    </xf>
    <xf numFmtId="0" fontId="0" fillId="0" borderId="0" xfId="0" applyAlignment="1">
      <alignment horizontal="center"/>
    </xf>
    <xf numFmtId="0" fontId="38" fillId="0" borderId="0" xfId="0" applyFont="1" applyAlignment="1">
      <alignment horizontal="center" vertical="center"/>
    </xf>
    <xf numFmtId="0" fontId="27" fillId="8" borderId="7" xfId="0" applyFont="1" applyFill="1" applyBorder="1"/>
    <xf numFmtId="0" fontId="0" fillId="0" borderId="9" xfId="0" applyBorder="1" applyProtection="1">
      <protection locked="0"/>
    </xf>
    <xf numFmtId="0" fontId="27" fillId="8" borderId="6" xfId="0" applyFont="1" applyFill="1" applyBorder="1" applyProtection="1">
      <protection locked="0"/>
    </xf>
    <xf numFmtId="0" fontId="39" fillId="0" borderId="2" xfId="0" applyFont="1" applyBorder="1" applyAlignment="1">
      <alignment horizontal="left" vertical="center" wrapText="1"/>
    </xf>
    <xf numFmtId="0" fontId="11" fillId="0" borderId="0" xfId="0" applyFont="1" applyAlignment="1">
      <alignment horizontal="left" vertical="center" indent="3"/>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10" fontId="15" fillId="0" borderId="1" xfId="0" applyNumberFormat="1" applyFont="1" applyBorder="1" applyAlignment="1">
      <alignment horizontal="center" vertical="center" wrapText="1"/>
    </xf>
    <xf numFmtId="10" fontId="21" fillId="0" borderId="1" xfId="0" applyNumberFormat="1" applyFont="1" applyBorder="1" applyAlignment="1">
      <alignment vertical="center" wrapText="1"/>
    </xf>
    <xf numFmtId="10" fontId="21" fillId="0" borderId="1" xfId="0" applyNumberFormat="1" applyFont="1" applyBorder="1"/>
    <xf numFmtId="10" fontId="27" fillId="5" borderId="1" xfId="0" applyNumberFormat="1" applyFont="1" applyFill="1" applyBorder="1"/>
    <xf numFmtId="10" fontId="21"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xf>
    <xf numFmtId="10" fontId="21" fillId="0" borderId="1" xfId="4" applyNumberFormat="1" applyFont="1" applyBorder="1" applyAlignment="1">
      <alignment horizontal="center" vertical="center"/>
    </xf>
    <xf numFmtId="10" fontId="30" fillId="0" borderId="1" xfId="0" applyNumberFormat="1" applyFont="1" applyBorder="1" applyAlignment="1">
      <alignment horizontal="center" vertical="center"/>
    </xf>
    <xf numFmtId="10" fontId="27" fillId="5" borderId="1" xfId="0" applyNumberFormat="1" applyFont="1" applyFill="1" applyBorder="1" applyAlignment="1">
      <alignment horizontal="center" vertical="center"/>
    </xf>
    <xf numFmtId="10" fontId="33" fillId="5" borderId="1" xfId="0" applyNumberFormat="1" applyFont="1" applyFill="1" applyBorder="1" applyAlignment="1">
      <alignment horizontal="center" vertical="center"/>
    </xf>
    <xf numFmtId="10" fontId="30" fillId="0" borderId="1" xfId="0" applyNumberFormat="1" applyFont="1" applyBorder="1" applyAlignment="1">
      <alignment vertical="center"/>
    </xf>
    <xf numFmtId="3" fontId="21" fillId="0" borderId="1" xfId="0" applyNumberFormat="1" applyFont="1" applyBorder="1" applyAlignment="1">
      <alignment horizontal="center" vertical="center"/>
    </xf>
    <xf numFmtId="3" fontId="27" fillId="5" borderId="1" xfId="0" applyNumberFormat="1" applyFont="1" applyFill="1" applyBorder="1" applyAlignment="1">
      <alignment horizontal="center" vertical="center"/>
    </xf>
    <xf numFmtId="4" fontId="15" fillId="0" borderId="1" xfId="0" applyNumberFormat="1" applyFont="1" applyBorder="1" applyAlignment="1">
      <alignment vertical="center" wrapText="1"/>
    </xf>
    <xf numFmtId="4" fontId="21" fillId="4" borderId="8" xfId="0" applyNumberFormat="1" applyFont="1" applyFill="1" applyBorder="1" applyAlignment="1">
      <alignment horizontal="center" vertical="center" wrapText="1"/>
    </xf>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1" fontId="27" fillId="5" borderId="1" xfId="0" applyNumberFormat="1" applyFont="1" applyFill="1" applyBorder="1" applyAlignment="1">
      <alignment horizontal="center" vertical="center"/>
    </xf>
    <xf numFmtId="4" fontId="23" fillId="0" borderId="1" xfId="0" applyNumberFormat="1" applyFont="1" applyBorder="1"/>
    <xf numFmtId="0" fontId="40" fillId="5" borderId="0" xfId="0" applyFont="1" applyFill="1" applyAlignment="1">
      <alignment vertical="center"/>
    </xf>
    <xf numFmtId="0" fontId="27" fillId="5" borderId="1" xfId="0" applyFont="1" applyFill="1" applyBorder="1" applyAlignment="1">
      <alignment vertical="center"/>
    </xf>
    <xf numFmtId="4" fontId="27" fillId="5" borderId="1" xfId="0" applyNumberFormat="1" applyFont="1" applyFill="1" applyBorder="1" applyAlignment="1">
      <alignment vertical="center"/>
    </xf>
    <xf numFmtId="10" fontId="41" fillId="5" borderId="1" xfId="0" applyNumberFormat="1" applyFont="1" applyFill="1" applyBorder="1" applyAlignment="1">
      <alignment vertical="center"/>
    </xf>
    <xf numFmtId="0" fontId="0" fillId="0" borderId="0" xfId="0" applyAlignment="1">
      <alignment vertical="center"/>
    </xf>
    <xf numFmtId="10" fontId="42" fillId="0" borderId="1" xfId="0" applyNumberFormat="1" applyFont="1" applyBorder="1" applyAlignment="1">
      <alignment vertical="center"/>
    </xf>
    <xf numFmtId="4" fontId="42" fillId="0" borderId="1" xfId="0" applyNumberFormat="1" applyFont="1" applyBorder="1" applyAlignment="1">
      <alignment vertical="center"/>
    </xf>
    <xf numFmtId="0" fontId="13" fillId="0" borderId="0" xfId="0" applyFont="1"/>
    <xf numFmtId="10" fontId="37" fillId="5" borderId="0" xfId="0" applyNumberFormat="1" applyFont="1" applyFill="1"/>
    <xf numFmtId="0" fontId="27" fillId="4" borderId="4" xfId="0" applyFont="1" applyFill="1" applyBorder="1" applyAlignment="1">
      <alignment horizontal="right" vertical="center" wrapText="1"/>
    </xf>
    <xf numFmtId="1" fontId="27" fillId="4" borderId="4" xfId="0" applyNumberFormat="1" applyFont="1" applyFill="1" applyBorder="1" applyAlignment="1">
      <alignment horizontal="center" vertical="center"/>
    </xf>
    <xf numFmtId="10" fontId="27" fillId="4" borderId="4" xfId="0" applyNumberFormat="1" applyFont="1" applyFill="1" applyBorder="1" applyAlignment="1">
      <alignment horizontal="center" vertical="center"/>
    </xf>
    <xf numFmtId="1" fontId="27" fillId="4" borderId="5" xfId="0" applyNumberFormat="1" applyFont="1" applyFill="1" applyBorder="1" applyAlignment="1">
      <alignment horizontal="center" vertical="center"/>
    </xf>
    <xf numFmtId="10" fontId="27" fillId="4" borderId="0" xfId="0" applyNumberFormat="1" applyFont="1" applyFill="1" applyAlignment="1">
      <alignment horizontal="center" vertical="center"/>
    </xf>
    <xf numFmtId="0" fontId="21" fillId="4" borderId="0" xfId="0" applyFont="1" applyFill="1"/>
    <xf numFmtId="0" fontId="27" fillId="4" borderId="0" xfId="0" applyFont="1" applyFill="1" applyAlignment="1">
      <alignment horizontal="right" vertical="center" wrapText="1"/>
    </xf>
    <xf numFmtId="4" fontId="27" fillId="4" borderId="0" xfId="0" applyNumberFormat="1" applyFont="1" applyFill="1" applyAlignment="1">
      <alignment horizontal="center" vertic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1" xfId="0" applyFont="1" applyBorder="1" applyAlignment="1">
      <alignment horizontal="center"/>
    </xf>
    <xf numFmtId="0" fontId="43" fillId="8" borderId="1" xfId="0" applyFont="1" applyFill="1" applyBorder="1" applyAlignment="1">
      <alignment horizontal="left"/>
    </xf>
    <xf numFmtId="14" fontId="0" fillId="0" borderId="9" xfId="0" applyNumberFormat="1" applyBorder="1" applyProtection="1">
      <protection locked="0"/>
    </xf>
    <xf numFmtId="0" fontId="0" fillId="0" borderId="5"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9" fillId="0" borderId="1" xfId="0" applyFont="1" applyBorder="1"/>
    <xf numFmtId="4" fontId="21" fillId="0" borderId="1" xfId="0" applyNumberFormat="1" applyFont="1" applyBorder="1" applyAlignment="1">
      <alignment vertical="center"/>
    </xf>
    <xf numFmtId="0" fontId="21" fillId="4" borderId="1" xfId="0" applyFont="1" applyFill="1" applyBorder="1" applyAlignment="1">
      <alignment vertical="center"/>
    </xf>
    <xf numFmtId="0" fontId="20" fillId="4" borderId="1" xfId="0" applyFont="1" applyFill="1" applyBorder="1" applyAlignment="1">
      <alignment vertical="center"/>
    </xf>
    <xf numFmtId="0" fontId="27" fillId="5" borderId="0" xfId="0" applyFont="1" applyFill="1"/>
    <xf numFmtId="0" fontId="27" fillId="5" borderId="0" xfId="0" applyFont="1" applyFill="1" applyAlignment="1">
      <alignment horizontal="right"/>
    </xf>
    <xf numFmtId="4" fontId="27" fillId="5" borderId="0" xfId="0" applyNumberFormat="1" applyFont="1" applyFill="1"/>
    <xf numFmtId="49" fontId="21"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center"/>
    </xf>
    <xf numFmtId="0" fontId="0" fillId="0" borderId="0" xfId="0" applyAlignment="1">
      <alignment horizontal="left"/>
    </xf>
    <xf numFmtId="0" fontId="21" fillId="0" borderId="0" xfId="0" applyFont="1" applyAlignment="1">
      <alignment horizontal="center" vertical="center"/>
    </xf>
    <xf numFmtId="4" fontId="21" fillId="0" borderId="1" xfId="0" applyNumberFormat="1" applyFont="1" applyBorder="1" applyAlignment="1">
      <alignment horizontal="center" wrapText="1"/>
    </xf>
    <xf numFmtId="0" fontId="21" fillId="0" borderId="0" xfId="0" applyFont="1" applyAlignment="1">
      <alignment wrapText="1"/>
    </xf>
    <xf numFmtId="0" fontId="0" fillId="0" borderId="0" xfId="0" applyAlignment="1" applyProtection="1">
      <alignment horizontal="center" vertical="top"/>
      <protection locked="0"/>
    </xf>
    <xf numFmtId="0" fontId="2" fillId="0" borderId="1" xfId="0" applyFont="1" applyBorder="1" applyAlignment="1">
      <alignment vertical="center" wrapText="1"/>
    </xf>
    <xf numFmtId="4" fontId="21" fillId="0" borderId="1" xfId="0" applyNumberFormat="1" applyFont="1" applyBorder="1" applyAlignment="1" applyProtection="1">
      <alignment vertical="center" wrapText="1"/>
      <protection locked="0"/>
    </xf>
    <xf numFmtId="4" fontId="21" fillId="0" borderId="1" xfId="0" applyNumberFormat="1" applyFont="1" applyBorder="1" applyProtection="1">
      <protection locked="0"/>
    </xf>
    <xf numFmtId="0" fontId="1" fillId="0" borderId="1" xfId="0" applyFont="1" applyBorder="1" applyAlignment="1">
      <alignment horizontal="left" vertical="center" wrapText="1"/>
    </xf>
    <xf numFmtId="14" fontId="19" fillId="0" borderId="1" xfId="0" applyNumberFormat="1" applyFont="1" applyBorder="1"/>
    <xf numFmtId="0" fontId="20" fillId="0" borderId="1" xfId="0" applyFont="1" applyBorder="1" applyAlignment="1" applyProtection="1">
      <alignment horizontal="center"/>
      <protection locked="0"/>
    </xf>
    <xf numFmtId="0" fontId="0" fillId="0" borderId="1" xfId="0" applyBorder="1" applyProtection="1">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7" xfId="0" applyBorder="1" applyProtection="1">
      <protection locked="0"/>
    </xf>
    <xf numFmtId="0" fontId="39" fillId="8" borderId="0" xfId="0" applyFont="1" applyFill="1" applyAlignment="1">
      <alignment horizontal="center" vertical="center"/>
    </xf>
    <xf numFmtId="0" fontId="14" fillId="8" borderId="0" xfId="0" applyFont="1" applyFill="1" applyAlignment="1">
      <alignment horizontal="center"/>
    </xf>
    <xf numFmtId="0" fontId="39" fillId="8" borderId="0" xfId="0" applyFont="1" applyFill="1" applyAlignment="1">
      <alignment horizontal="left" vertical="center"/>
    </xf>
    <xf numFmtId="0" fontId="27" fillId="8" borderId="0" xfId="0" applyFont="1" applyFill="1" applyAlignment="1">
      <alignment horizontal="left" vertical="center"/>
    </xf>
    <xf numFmtId="0" fontId="43" fillId="8" borderId="1" xfId="0" applyFont="1" applyFill="1" applyBorder="1" applyAlignment="1">
      <alignment horizontal="left"/>
    </xf>
    <xf numFmtId="0" fontId="21" fillId="9" borderId="1" xfId="0" applyFont="1" applyFill="1" applyBorder="1"/>
    <xf numFmtId="0" fontId="21" fillId="0" borderId="1" xfId="0" applyFont="1" applyBorder="1" applyAlignment="1">
      <alignment horizontal="center"/>
    </xf>
    <xf numFmtId="0" fontId="21" fillId="0" borderId="12"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5" xfId="0" applyFont="1" applyBorder="1" applyAlignment="1">
      <alignment horizontal="center"/>
    </xf>
    <xf numFmtId="0" fontId="21" fillId="0" borderId="0" xfId="0" applyFont="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0" borderId="2" xfId="0" applyFont="1" applyBorder="1" applyAlignment="1">
      <alignment horizontal="center"/>
    </xf>
    <xf numFmtId="0" fontId="21" fillId="0" borderId="11" xfId="0" applyFont="1" applyBorder="1" applyAlignment="1">
      <alignment horizontal="center"/>
    </xf>
    <xf numFmtId="0" fontId="7" fillId="0" borderId="1" xfId="3" applyBorder="1" applyAlignment="1" applyProtection="1">
      <alignment horizontal="center"/>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protection locked="0"/>
    </xf>
    <xf numFmtId="0" fontId="21" fillId="0" borderId="12" xfId="0" applyFont="1" applyBorder="1" applyAlignment="1">
      <alignment horizontal="center" vertical="top" wrapText="1"/>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5" xfId="0" applyFont="1" applyBorder="1" applyAlignment="1">
      <alignment horizontal="center" vertical="top"/>
    </xf>
    <xf numFmtId="0" fontId="21" fillId="0" borderId="0" xfId="0" applyFont="1" applyAlignment="1">
      <alignment horizontal="center" vertical="top"/>
    </xf>
    <xf numFmtId="0" fontId="21" fillId="0" borderId="10" xfId="0" applyFont="1" applyBorder="1" applyAlignment="1">
      <alignment horizontal="center" vertical="top"/>
    </xf>
    <xf numFmtId="0" fontId="21" fillId="0" borderId="9" xfId="0" applyFont="1" applyBorder="1" applyAlignment="1">
      <alignment horizontal="center" vertical="top"/>
    </xf>
    <xf numFmtId="0" fontId="21" fillId="0" borderId="2" xfId="0" applyFont="1" applyBorder="1" applyAlignment="1">
      <alignment horizontal="center" vertical="top"/>
    </xf>
    <xf numFmtId="0" fontId="21" fillId="0" borderId="11" xfId="0" applyFont="1" applyBorder="1" applyAlignment="1">
      <alignment horizontal="center" vertical="top"/>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14" fontId="21" fillId="0" borderId="6" xfId="0" applyNumberFormat="1"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6" xfId="0" applyFont="1" applyBorder="1" applyAlignment="1">
      <alignment horizontal="center"/>
    </xf>
    <xf numFmtId="0" fontId="21" fillId="0" borderId="13" xfId="0" applyFont="1" applyBorder="1" applyAlignment="1">
      <alignment horizontal="center" vertical="top" wrapText="1"/>
    </xf>
    <xf numFmtId="0" fontId="21" fillId="0" borderId="14" xfId="0" applyFont="1" applyBorder="1" applyAlignment="1">
      <alignment horizontal="center" vertical="top" wrapText="1"/>
    </xf>
    <xf numFmtId="0" fontId="21" fillId="0" borderId="5" xfId="0" applyFont="1" applyBorder="1" applyAlignment="1">
      <alignment horizontal="center" vertical="top"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0" borderId="9" xfId="0" applyFont="1" applyBorder="1" applyAlignment="1">
      <alignment horizontal="center" vertical="top" wrapText="1"/>
    </xf>
    <xf numFmtId="0" fontId="21" fillId="0" borderId="2" xfId="0" applyFont="1" applyBorder="1" applyAlignment="1">
      <alignment horizontal="center" vertical="top" wrapText="1"/>
    </xf>
    <xf numFmtId="0" fontId="21" fillId="0" borderId="11" xfId="0" applyFont="1" applyBorder="1" applyAlignment="1">
      <alignment horizontal="center" vertical="top" wrapText="1"/>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9" borderId="1" xfId="0" applyFont="1" applyFill="1" applyBorder="1" applyAlignment="1">
      <alignment horizontal="center" vertical="center"/>
    </xf>
    <xf numFmtId="0" fontId="43" fillId="7" borderId="1" xfId="0" applyFont="1" applyFill="1" applyBorder="1" applyAlignment="1">
      <alignment horizontal="left" vertical="center" wrapText="1"/>
    </xf>
    <xf numFmtId="10" fontId="15" fillId="0" borderId="1" xfId="0" applyNumberFormat="1" applyFont="1" applyBorder="1" applyAlignment="1">
      <alignment horizontal="center" vertical="center" wrapText="1"/>
    </xf>
    <xf numFmtId="0" fontId="18" fillId="6" borderId="1"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8" xfId="0" applyFont="1" applyFill="1" applyBorder="1" applyAlignment="1">
      <alignment horizontal="center" vertical="center" wrapText="1"/>
    </xf>
    <xf numFmtId="10" fontId="15" fillId="0" borderId="6"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4" fontId="19" fillId="0" borderId="1" xfId="0" applyNumberFormat="1" applyFont="1" applyBorder="1" applyAlignment="1">
      <alignment horizontal="center" vertical="center"/>
    </xf>
    <xf numFmtId="10" fontId="27" fillId="7" borderId="6" xfId="0" applyNumberFormat="1" applyFont="1" applyFill="1" applyBorder="1" applyAlignment="1">
      <alignment horizontal="center" vertical="center" wrapText="1"/>
    </xf>
    <xf numFmtId="10" fontId="27" fillId="7" borderId="8"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4" fontId="41" fillId="7" borderId="1" xfId="0" applyNumberFormat="1" applyFont="1" applyFill="1" applyBorder="1" applyAlignment="1">
      <alignment horizontal="center" vertical="center" wrapText="1"/>
    </xf>
    <xf numFmtId="4" fontId="15" fillId="0" borderId="6"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10" fontId="27" fillId="5" borderId="6" xfId="0" applyNumberFormat="1" applyFont="1" applyFill="1" applyBorder="1" applyAlignment="1">
      <alignment horizontal="center" vertical="center" wrapText="1"/>
    </xf>
    <xf numFmtId="10" fontId="27" fillId="5" borderId="8" xfId="0" applyNumberFormat="1"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4" fontId="30" fillId="4"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4" fontId="27" fillId="5" borderId="6" xfId="0" applyNumberFormat="1" applyFont="1" applyFill="1" applyBorder="1" applyAlignment="1">
      <alignment horizontal="center" vertical="center" wrapText="1"/>
    </xf>
    <xf numFmtId="4" fontId="27" fillId="5" borderId="8"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44" fillId="4" borderId="1" xfId="0"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0" fontId="30" fillId="6" borderId="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39" fillId="7"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9" xfId="0" applyFont="1" applyBorder="1" applyAlignment="1">
      <alignment horizontal="center" vertical="center" wrapText="1"/>
    </xf>
    <xf numFmtId="4" fontId="27" fillId="5" borderId="1" xfId="0" applyNumberFormat="1"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19" fillId="0" borderId="0" xfId="0" applyFont="1" applyAlignment="1">
      <alignment horizontal="right"/>
    </xf>
    <xf numFmtId="0" fontId="19"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9" xfId="0" applyFont="1" applyFill="1" applyBorder="1" applyAlignment="1">
      <alignment horizontal="center"/>
    </xf>
    <xf numFmtId="0" fontId="28" fillId="3" borderId="2" xfId="0" applyFont="1" applyFill="1" applyBorder="1" applyAlignment="1">
      <alignment horizontal="center"/>
    </xf>
    <xf numFmtId="0" fontId="43" fillId="7" borderId="0" xfId="0" applyFont="1" applyFill="1" applyAlignment="1">
      <alignment horizontal="left" vertical="center" wrapText="1"/>
    </xf>
    <xf numFmtId="0" fontId="43" fillId="8" borderId="1" xfId="0" applyFont="1" applyFill="1" applyBorder="1" applyAlignment="1">
      <alignment horizontal="left" vertical="center" wrapText="1"/>
    </xf>
    <xf numFmtId="49" fontId="9" fillId="0" borderId="12" xfId="0" applyNumberFormat="1" applyFont="1" applyBorder="1" applyAlignment="1">
      <alignment horizontal="center" vertical="top" wrapText="1"/>
    </xf>
    <xf numFmtId="49" fontId="0" fillId="0" borderId="13" xfId="0" applyNumberFormat="1" applyBorder="1" applyAlignment="1">
      <alignment horizontal="center" vertical="top" wrapText="1"/>
    </xf>
    <xf numFmtId="49" fontId="0" fillId="0" borderId="14" xfId="0" applyNumberFormat="1" applyBorder="1" applyAlignment="1">
      <alignment horizontal="center" vertical="top" wrapText="1"/>
    </xf>
    <xf numFmtId="49" fontId="0" fillId="0" borderId="5" xfId="0" applyNumberFormat="1" applyBorder="1" applyAlignment="1">
      <alignment horizontal="center" vertical="top" wrapText="1"/>
    </xf>
    <xf numFmtId="49" fontId="0" fillId="0" borderId="0" xfId="0" applyNumberFormat="1" applyAlignment="1">
      <alignment horizontal="center" vertical="top" wrapText="1"/>
    </xf>
    <xf numFmtId="49" fontId="0" fillId="0" borderId="10" xfId="0" applyNumberFormat="1" applyBorder="1" applyAlignment="1">
      <alignment horizontal="center" vertical="top" wrapText="1"/>
    </xf>
    <xf numFmtId="49" fontId="0" fillId="0" borderId="9" xfId="0" applyNumberFormat="1" applyBorder="1" applyAlignment="1">
      <alignment horizontal="center" vertical="top" wrapText="1"/>
    </xf>
    <xf numFmtId="49" fontId="0" fillId="0" borderId="2" xfId="0" applyNumberFormat="1" applyBorder="1" applyAlignment="1">
      <alignment horizontal="center" vertical="top" wrapText="1"/>
    </xf>
    <xf numFmtId="49" fontId="0" fillId="0" borderId="11" xfId="0" applyNumberFormat="1" applyBorder="1" applyAlignment="1">
      <alignment horizontal="center" vertical="top" wrapText="1"/>
    </xf>
    <xf numFmtId="0" fontId="28" fillId="3" borderId="15"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xf>
    <xf numFmtId="0" fontId="28" fillId="3" borderId="15" xfId="0" applyFont="1" applyFill="1" applyBorder="1" applyAlignment="1">
      <alignment horizontal="center" wrapText="1"/>
    </xf>
    <xf numFmtId="0" fontId="28" fillId="3" borderId="3" xfId="0" applyFont="1" applyFill="1" applyBorder="1" applyAlignment="1">
      <alignment horizontal="center" wrapText="1"/>
    </xf>
    <xf numFmtId="0" fontId="28" fillId="3" borderId="12"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45" fillId="4" borderId="0" xfId="0" applyFont="1" applyFill="1" applyAlignment="1">
      <alignment horizontal="center"/>
    </xf>
    <xf numFmtId="0" fontId="28" fillId="3" borderId="1" xfId="0" applyFont="1" applyFill="1" applyBorder="1" applyAlignment="1">
      <alignment horizontal="center" vertical="center" textRotation="90" wrapText="1"/>
    </xf>
    <xf numFmtId="0" fontId="28" fillId="3" borderId="15" xfId="0" applyFont="1" applyFill="1" applyBorder="1" applyAlignment="1">
      <alignment horizontal="center" vertical="center" textRotation="90" wrapText="1"/>
    </xf>
    <xf numFmtId="0" fontId="28" fillId="3" borderId="4" xfId="0" applyFont="1" applyFill="1" applyBorder="1" applyAlignment="1">
      <alignment horizontal="center" vertical="center" textRotation="90" wrapText="1"/>
    </xf>
    <xf numFmtId="0" fontId="28" fillId="3" borderId="3" xfId="0" applyFont="1" applyFill="1" applyBorder="1" applyAlignment="1">
      <alignment horizontal="center" vertical="center" textRotation="90" wrapText="1"/>
    </xf>
    <xf numFmtId="0" fontId="20" fillId="3" borderId="1" xfId="0" applyFont="1" applyFill="1" applyBorder="1" applyAlignment="1">
      <alignment horizontal="center" vertic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49" fontId="9" fillId="0" borderId="12" xfId="0" applyNumberFormat="1" applyFont="1" applyBorder="1" applyAlignment="1">
      <alignment horizontal="center" wrapText="1"/>
    </xf>
    <xf numFmtId="49" fontId="0" fillId="0" borderId="13" xfId="0" applyNumberFormat="1" applyBorder="1" applyAlignment="1">
      <alignment horizontal="center" wrapText="1"/>
    </xf>
    <xf numFmtId="49" fontId="0" fillId="0" borderId="14" xfId="0" applyNumberFormat="1" applyBorder="1" applyAlignment="1">
      <alignment horizontal="center" wrapText="1"/>
    </xf>
    <xf numFmtId="49" fontId="0" fillId="0" borderId="5" xfId="0" applyNumberFormat="1" applyBorder="1" applyAlignment="1">
      <alignment horizontal="center" wrapText="1"/>
    </xf>
    <xf numFmtId="49" fontId="0" fillId="0" borderId="0" xfId="0" applyNumberFormat="1" applyAlignment="1">
      <alignment horizontal="center" wrapText="1"/>
    </xf>
    <xf numFmtId="49" fontId="0" fillId="0" borderId="10" xfId="0" applyNumberFormat="1" applyBorder="1" applyAlignment="1">
      <alignment horizontal="center" wrapText="1"/>
    </xf>
    <xf numFmtId="49" fontId="0" fillId="0" borderId="9" xfId="0" applyNumberFormat="1" applyBorder="1" applyAlignment="1">
      <alignment horizontal="center" wrapText="1"/>
    </xf>
    <xf numFmtId="49" fontId="0" fillId="0" borderId="2" xfId="0" applyNumberFormat="1" applyBorder="1" applyAlignment="1">
      <alignment horizontal="center" wrapText="1"/>
    </xf>
    <xf numFmtId="49" fontId="0" fillId="0" borderId="11" xfId="0" applyNumberFormat="1" applyBorder="1" applyAlignment="1">
      <alignment horizontal="center" wrapText="1"/>
    </xf>
    <xf numFmtId="0" fontId="43" fillId="7" borderId="6" xfId="0" applyFont="1" applyFill="1" applyBorder="1" applyAlignment="1">
      <alignment horizontal="center" vertical="center" wrapText="1"/>
    </xf>
    <xf numFmtId="0" fontId="43" fillId="7" borderId="7" xfId="0" applyFont="1" applyFill="1" applyBorder="1" applyAlignment="1">
      <alignment horizontal="center" vertical="center" wrapText="1"/>
    </xf>
    <xf numFmtId="0" fontId="43" fillId="7" borderId="8" xfId="0" applyFont="1" applyFill="1" applyBorder="1" applyAlignment="1">
      <alignment horizontal="center" vertical="center" wrapText="1"/>
    </xf>
    <xf numFmtId="4" fontId="27" fillId="5" borderId="6" xfId="0" applyNumberFormat="1" applyFont="1" applyFill="1" applyBorder="1" applyAlignment="1">
      <alignment horizontal="center" vertical="center"/>
    </xf>
    <xf numFmtId="4" fontId="27" fillId="5" borderId="7" xfId="0" applyNumberFormat="1" applyFont="1" applyFill="1" applyBorder="1" applyAlignment="1">
      <alignment horizontal="center" vertical="center"/>
    </xf>
    <xf numFmtId="4" fontId="27" fillId="5" borderId="8" xfId="0" applyNumberFormat="1" applyFont="1" applyFill="1" applyBorder="1" applyAlignment="1">
      <alignment horizontal="center" vertical="center"/>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7" fillId="5" borderId="1" xfId="0" applyFont="1" applyFill="1" applyBorder="1" applyAlignment="1">
      <alignment horizontal="right" vertical="center" wrapText="1"/>
    </xf>
    <xf numFmtId="3" fontId="21" fillId="0" borderId="1" xfId="0" applyNumberFormat="1" applyFont="1" applyBorder="1" applyAlignment="1">
      <alignment horizontal="center" vertical="center"/>
    </xf>
    <xf numFmtId="0" fontId="43" fillId="7" borderId="1" xfId="0" applyFont="1" applyFill="1" applyBorder="1" applyAlignment="1">
      <alignment horizontal="center" vertical="center" wrapText="1"/>
    </xf>
    <xf numFmtId="3" fontId="27" fillId="5" borderId="1" xfId="0" applyNumberFormat="1" applyFont="1" applyFill="1" applyBorder="1" applyAlignment="1">
      <alignment horizontal="center" vertical="center"/>
    </xf>
    <xf numFmtId="3" fontId="27" fillId="5" borderId="6" xfId="0" applyNumberFormat="1" applyFont="1" applyFill="1" applyBorder="1" applyAlignment="1">
      <alignment horizontal="center" vertical="center"/>
    </xf>
    <xf numFmtId="3" fontId="27" fillId="5" borderId="7" xfId="0" applyNumberFormat="1" applyFont="1" applyFill="1" applyBorder="1" applyAlignment="1">
      <alignment horizontal="center" vertical="center"/>
    </xf>
    <xf numFmtId="3" fontId="27" fillId="5" borderId="8" xfId="0" applyNumberFormat="1" applyFont="1" applyFill="1" applyBorder="1" applyAlignment="1">
      <alignment horizontal="center" vertical="center"/>
    </xf>
    <xf numFmtId="3" fontId="21" fillId="0" borderId="6" xfId="0" applyNumberFormat="1" applyFont="1" applyBorder="1" applyAlignment="1">
      <alignment horizontal="center" vertical="center"/>
    </xf>
    <xf numFmtId="3" fontId="21" fillId="0" borderId="8" xfId="0" applyNumberFormat="1" applyFont="1" applyBorder="1" applyAlignment="1">
      <alignment horizontal="center" vertical="center"/>
    </xf>
    <xf numFmtId="4" fontId="27" fillId="5" borderId="1" xfId="0" applyNumberFormat="1" applyFont="1" applyFill="1" applyBorder="1" applyAlignment="1">
      <alignment horizontal="center" vertical="center"/>
    </xf>
    <xf numFmtId="0" fontId="43" fillId="7" borderId="0" xfId="6" applyFont="1" applyFill="1" applyAlignment="1">
      <alignment horizontal="left"/>
    </xf>
    <xf numFmtId="3" fontId="27" fillId="5" borderId="1" xfId="6" applyNumberFormat="1" applyFont="1" applyFill="1" applyBorder="1" applyAlignment="1">
      <alignment horizontal="right" vertical="center"/>
    </xf>
    <xf numFmtId="0" fontId="43" fillId="7" borderId="0" xfId="0" applyFont="1" applyFill="1" applyAlignment="1">
      <alignment horizontal="left" vertical="center"/>
    </xf>
    <xf numFmtId="0" fontId="22" fillId="0" borderId="0" xfId="0" applyFont="1" applyAlignment="1">
      <alignment horizontal="center" vertical="center" wrapText="1"/>
    </xf>
    <xf numFmtId="0" fontId="39" fillId="7" borderId="5" xfId="0" applyFont="1" applyFill="1" applyBorder="1" applyAlignment="1">
      <alignment horizontal="left" vertical="center" wrapText="1"/>
    </xf>
    <xf numFmtId="0" fontId="39" fillId="7" borderId="0" xfId="0" applyFont="1" applyFill="1" applyAlignment="1">
      <alignment horizontal="left" vertical="center" wrapText="1"/>
    </xf>
    <xf numFmtId="0" fontId="27" fillId="5" borderId="1" xfId="0" applyFont="1" applyFill="1" applyBorder="1" applyAlignment="1">
      <alignment horizontal="right"/>
    </xf>
    <xf numFmtId="49" fontId="20" fillId="3" borderId="6"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49" fontId="20" fillId="3" borderId="8" xfId="0" applyNumberFormat="1"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39" fillId="5" borderId="6" xfId="0" applyFont="1" applyFill="1" applyBorder="1" applyAlignment="1">
      <alignment horizontal="center" vertical="center"/>
    </xf>
    <xf numFmtId="0" fontId="39" fillId="5" borderId="7" xfId="0" applyFont="1" applyFill="1" applyBorder="1" applyAlignment="1">
      <alignment horizontal="center" vertical="center"/>
    </xf>
    <xf numFmtId="0" fontId="39" fillId="5" borderId="8" xfId="0" applyFont="1" applyFill="1" applyBorder="1" applyAlignment="1">
      <alignment horizontal="center" vertical="center"/>
    </xf>
    <xf numFmtId="0" fontId="20" fillId="3" borderId="3" xfId="0" applyFont="1" applyFill="1" applyBorder="1" applyAlignment="1">
      <alignment horizontal="center" wrapText="1"/>
    </xf>
    <xf numFmtId="0" fontId="20" fillId="3" borderId="1" xfId="0" applyFont="1" applyFill="1" applyBorder="1" applyAlignment="1">
      <alignment horizontal="center" wrapText="1"/>
    </xf>
    <xf numFmtId="0" fontId="43" fillId="7" borderId="4" xfId="0" applyFont="1" applyFill="1" applyBorder="1" applyAlignment="1">
      <alignment horizontal="left"/>
    </xf>
    <xf numFmtId="0" fontId="20" fillId="3" borderId="3"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42" fillId="3" borderId="1" xfId="0" applyFont="1" applyFill="1" applyBorder="1" applyAlignment="1">
      <alignment horizontal="center" vertical="center" wrapText="1"/>
    </xf>
  </cellXfs>
  <cellStyles count="8">
    <cellStyle name="Comma 2" xfId="1" xr:uid="{00000000-0005-0000-0000-000000000000}"/>
    <cellStyle name="Excel Built-in Normal"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rodnopozoristepirot.rs/" TargetMode="External"/><Relationship Id="rId1" Type="http://schemas.openxmlformats.org/officeDocument/2006/relationships/hyperlink" Target="mailto:pozoristep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7"/>
  <sheetViews>
    <sheetView view="pageBreakPreview" zoomScaleNormal="100" zoomScaleSheetLayoutView="100" workbookViewId="0">
      <selection activeCell="A20" sqref="A20:D21"/>
    </sheetView>
  </sheetViews>
  <sheetFormatPr defaultRowHeight="12.75" x14ac:dyDescent="0.2"/>
  <cols>
    <col min="1" max="1" width="26.7109375" customWidth="1"/>
    <col min="2" max="2" width="20.5703125" customWidth="1"/>
    <col min="3" max="3" width="10.5703125" customWidth="1"/>
    <col min="4" max="4" width="28.85546875" customWidth="1"/>
    <col min="5" max="5" width="34.140625" customWidth="1"/>
  </cols>
  <sheetData>
    <row r="3" spans="1:5" ht="16.5" customHeight="1" x14ac:dyDescent="0.25">
      <c r="A3" s="132" t="s">
        <v>296</v>
      </c>
      <c r="B3" s="214" t="s">
        <v>333</v>
      </c>
      <c r="C3" s="214"/>
      <c r="D3" s="215"/>
    </row>
    <row r="4" spans="1:5" ht="15" x14ac:dyDescent="0.25">
      <c r="A4" s="133" t="s">
        <v>297</v>
      </c>
      <c r="B4" s="216" t="s">
        <v>334</v>
      </c>
      <c r="C4" s="217"/>
      <c r="D4" s="218"/>
    </row>
    <row r="5" spans="1:5" ht="15" x14ac:dyDescent="0.25">
      <c r="A5" s="133" t="s">
        <v>298</v>
      </c>
      <c r="B5" s="216" t="s">
        <v>335</v>
      </c>
      <c r="C5" s="217"/>
      <c r="D5" s="218"/>
    </row>
    <row r="16" spans="1:5" ht="18" customHeight="1" x14ac:dyDescent="0.2">
      <c r="E16" s="134"/>
    </row>
    <row r="17" spans="1:5" x14ac:dyDescent="0.2">
      <c r="E17" s="134"/>
    </row>
    <row r="18" spans="1:5" ht="26.25" x14ac:dyDescent="0.2">
      <c r="B18" s="135"/>
      <c r="C18" s="135"/>
      <c r="D18" s="135"/>
    </row>
    <row r="19" spans="1:5" ht="26.25" x14ac:dyDescent="0.2">
      <c r="B19" s="135"/>
      <c r="C19" s="135"/>
      <c r="D19" s="135"/>
    </row>
    <row r="20" spans="1:5" x14ac:dyDescent="0.2">
      <c r="A20" s="219" t="s">
        <v>419</v>
      </c>
      <c r="B20" s="220"/>
      <c r="C20" s="220"/>
      <c r="D20" s="220"/>
    </row>
    <row r="21" spans="1:5" x14ac:dyDescent="0.2">
      <c r="A21" s="220"/>
      <c r="B21" s="220"/>
      <c r="C21" s="220"/>
      <c r="D21" s="220"/>
    </row>
    <row r="46" spans="3:4" ht="15" x14ac:dyDescent="0.25">
      <c r="C46" s="136" t="s">
        <v>299</v>
      </c>
      <c r="D46" s="187" t="s">
        <v>414</v>
      </c>
    </row>
    <row r="47" spans="3:4" ht="15" x14ac:dyDescent="0.25">
      <c r="C47" s="138" t="s">
        <v>298</v>
      </c>
      <c r="D47" s="137" t="s">
        <v>335</v>
      </c>
    </row>
  </sheetData>
  <mergeCells count="4">
    <mergeCell ref="B3:D3"/>
    <mergeCell ref="B4:D4"/>
    <mergeCell ref="B5:D5"/>
    <mergeCell ref="A20: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9"/>
  <sheetViews>
    <sheetView view="pageBreakPreview" zoomScaleNormal="100" zoomScaleSheetLayoutView="100" workbookViewId="0">
      <selection activeCell="L50" sqref="L50"/>
    </sheetView>
  </sheetViews>
  <sheetFormatPr defaultRowHeight="15" x14ac:dyDescent="0.25"/>
  <cols>
    <col min="1" max="1" width="8.28515625" style="28" customWidth="1"/>
    <col min="2" max="2" width="15.140625" style="28" customWidth="1"/>
    <col min="3" max="3" width="17.140625" style="28" customWidth="1"/>
    <col min="4" max="4" width="13.85546875" style="28" customWidth="1"/>
    <col min="5" max="5" width="8.5703125" style="28" customWidth="1"/>
    <col min="6" max="6" width="16.7109375" style="28" customWidth="1"/>
    <col min="7" max="7" width="13.5703125" style="28" customWidth="1"/>
    <col min="8" max="8" width="8.28515625" style="28" customWidth="1"/>
    <col min="9" max="16384" width="9.140625" style="28"/>
  </cols>
  <sheetData>
    <row r="1" spans="1:8" x14ac:dyDescent="0.25">
      <c r="A1" s="300" t="s">
        <v>322</v>
      </c>
      <c r="B1" s="300"/>
      <c r="C1" s="300"/>
      <c r="D1" s="300"/>
      <c r="E1" s="300"/>
      <c r="F1" s="300"/>
      <c r="G1" s="300"/>
      <c r="H1" s="300"/>
    </row>
    <row r="2" spans="1:8" x14ac:dyDescent="0.25">
      <c r="A2" s="300"/>
      <c r="B2" s="300"/>
      <c r="C2" s="300"/>
      <c r="D2" s="300"/>
      <c r="E2" s="300"/>
      <c r="F2" s="300"/>
      <c r="G2" s="300"/>
      <c r="H2" s="300"/>
    </row>
    <row r="3" spans="1:8" ht="18.75" x14ac:dyDescent="0.25">
      <c r="A3" s="141"/>
      <c r="B3" s="142"/>
      <c r="C3" s="142"/>
      <c r="D3" s="142"/>
      <c r="E3" s="142"/>
      <c r="F3" s="142"/>
      <c r="G3" s="142"/>
      <c r="H3" s="143"/>
    </row>
    <row r="4" spans="1:8" ht="24" customHeight="1" x14ac:dyDescent="0.25">
      <c r="A4" s="264" t="s">
        <v>320</v>
      </c>
      <c r="B4" s="264"/>
      <c r="C4" s="264"/>
      <c r="D4" s="264"/>
      <c r="E4" s="264"/>
      <c r="F4" s="264"/>
      <c r="G4" s="264"/>
      <c r="H4" s="264"/>
    </row>
    <row r="5" spans="1:8" ht="18.75" x14ac:dyDescent="0.25">
      <c r="A5" s="144"/>
      <c r="B5" s="144"/>
      <c r="C5" s="144"/>
      <c r="D5" s="144"/>
      <c r="E5" s="144"/>
      <c r="F5" s="144"/>
      <c r="G5" s="144"/>
      <c r="H5" s="144"/>
    </row>
    <row r="6" spans="1:8" ht="20.45" customHeight="1" x14ac:dyDescent="0.25">
      <c r="A6" s="363" t="s">
        <v>0</v>
      </c>
      <c r="B6" s="363"/>
      <c r="C6" s="363"/>
      <c r="D6" s="363"/>
      <c r="E6" s="363"/>
      <c r="F6" s="363"/>
      <c r="G6" s="363"/>
      <c r="H6" s="363"/>
    </row>
    <row r="7" spans="1:8" ht="19.899999999999999" customHeight="1" x14ac:dyDescent="0.25">
      <c r="A7" s="285" t="s">
        <v>1</v>
      </c>
      <c r="B7" s="285" t="s">
        <v>35</v>
      </c>
      <c r="C7" s="358" t="s">
        <v>72</v>
      </c>
      <c r="D7" s="359"/>
      <c r="E7" s="360"/>
      <c r="F7" s="358" t="s">
        <v>89</v>
      </c>
      <c r="G7" s="359"/>
      <c r="H7" s="360"/>
    </row>
    <row r="8" spans="1:8" ht="27" customHeight="1" x14ac:dyDescent="0.25">
      <c r="A8" s="285"/>
      <c r="B8" s="285"/>
      <c r="C8" s="42" t="s">
        <v>445</v>
      </c>
      <c r="D8" s="42" t="s">
        <v>446</v>
      </c>
      <c r="E8" s="42" t="s">
        <v>283</v>
      </c>
      <c r="F8" s="42" t="s">
        <v>445</v>
      </c>
      <c r="G8" s="42" t="s">
        <v>446</v>
      </c>
      <c r="H8" s="42" t="s">
        <v>283</v>
      </c>
    </row>
    <row r="9" spans="1:8" ht="16.899999999999999" customHeight="1" x14ac:dyDescent="0.25">
      <c r="A9" s="63">
        <v>1</v>
      </c>
      <c r="B9" s="42" t="s">
        <v>249</v>
      </c>
      <c r="C9" s="161"/>
      <c r="D9" s="161"/>
      <c r="E9" s="150">
        <f>IF(C9=0,0,D9/C9)</f>
        <v>0</v>
      </c>
      <c r="F9" s="161"/>
      <c r="G9" s="161"/>
      <c r="H9" s="150">
        <f t="shared" ref="H9:H17" si="0">IF(F9=0,0,G9/F9)</f>
        <v>0</v>
      </c>
    </row>
    <row r="10" spans="1:8" ht="30.6" customHeight="1" x14ac:dyDescent="0.25">
      <c r="A10" s="63">
        <v>2</v>
      </c>
      <c r="B10" s="42" t="s">
        <v>287</v>
      </c>
      <c r="C10" s="161"/>
      <c r="D10" s="161"/>
      <c r="E10" s="150">
        <f t="shared" ref="E10:E16" si="1">IF(C10=0,0,D10/C10)</f>
        <v>0</v>
      </c>
      <c r="F10" s="161"/>
      <c r="G10" s="161"/>
      <c r="H10" s="150">
        <f t="shared" si="0"/>
        <v>0</v>
      </c>
    </row>
    <row r="11" spans="1:8" ht="16.899999999999999" customHeight="1" x14ac:dyDescent="0.25">
      <c r="A11" s="63">
        <v>3</v>
      </c>
      <c r="B11" s="42" t="s">
        <v>2</v>
      </c>
      <c r="C11" s="162">
        <v>11</v>
      </c>
      <c r="D11" s="162">
        <v>11</v>
      </c>
      <c r="E11" s="150">
        <f t="shared" si="1"/>
        <v>1</v>
      </c>
      <c r="F11" s="162"/>
      <c r="G11" s="162"/>
      <c r="H11" s="150">
        <f t="shared" si="0"/>
        <v>0</v>
      </c>
    </row>
    <row r="12" spans="1:8" ht="16.899999999999999" customHeight="1" x14ac:dyDescent="0.25">
      <c r="A12" s="63">
        <v>4</v>
      </c>
      <c r="B12" s="42" t="s">
        <v>5</v>
      </c>
      <c r="C12" s="162">
        <v>1</v>
      </c>
      <c r="D12" s="162">
        <v>1</v>
      </c>
      <c r="E12" s="150">
        <f t="shared" si="1"/>
        <v>1</v>
      </c>
      <c r="F12" s="162"/>
      <c r="G12" s="162"/>
      <c r="H12" s="150">
        <f t="shared" si="0"/>
        <v>0</v>
      </c>
    </row>
    <row r="13" spans="1:8" ht="16.899999999999999" customHeight="1" x14ac:dyDescent="0.25">
      <c r="A13" s="63">
        <v>5</v>
      </c>
      <c r="B13" s="42" t="s">
        <v>7</v>
      </c>
      <c r="C13" s="162"/>
      <c r="D13" s="162"/>
      <c r="E13" s="150">
        <f t="shared" si="1"/>
        <v>0</v>
      </c>
      <c r="F13" s="162"/>
      <c r="G13" s="162"/>
      <c r="H13" s="150">
        <f t="shared" si="0"/>
        <v>0</v>
      </c>
    </row>
    <row r="14" spans="1:8" ht="16.899999999999999" customHeight="1" x14ac:dyDescent="0.25">
      <c r="A14" s="63">
        <v>6</v>
      </c>
      <c r="B14" s="42" t="s">
        <v>9</v>
      </c>
      <c r="C14" s="162">
        <v>6</v>
      </c>
      <c r="D14" s="162">
        <v>6</v>
      </c>
      <c r="E14" s="150">
        <f t="shared" si="1"/>
        <v>1</v>
      </c>
      <c r="F14" s="162">
        <v>5</v>
      </c>
      <c r="G14" s="162">
        <v>5</v>
      </c>
      <c r="H14" s="150">
        <f t="shared" si="0"/>
        <v>1</v>
      </c>
    </row>
    <row r="15" spans="1:8" ht="16.899999999999999" customHeight="1" x14ac:dyDescent="0.25">
      <c r="A15" s="63">
        <v>7</v>
      </c>
      <c r="B15" s="42" t="s">
        <v>11</v>
      </c>
      <c r="C15" s="162"/>
      <c r="D15" s="162"/>
      <c r="E15" s="150">
        <f t="shared" si="1"/>
        <v>0</v>
      </c>
      <c r="F15" s="162"/>
      <c r="G15" s="162"/>
      <c r="H15" s="150">
        <f t="shared" si="0"/>
        <v>0</v>
      </c>
    </row>
    <row r="16" spans="1:8" ht="16.899999999999999" customHeight="1" x14ac:dyDescent="0.25">
      <c r="A16" s="63">
        <v>8</v>
      </c>
      <c r="B16" s="42" t="s">
        <v>13</v>
      </c>
      <c r="C16" s="162">
        <v>1</v>
      </c>
      <c r="D16" s="162">
        <v>1</v>
      </c>
      <c r="E16" s="150">
        <f t="shared" si="1"/>
        <v>1</v>
      </c>
      <c r="F16" s="162"/>
      <c r="G16" s="162"/>
      <c r="H16" s="150">
        <f t="shared" si="0"/>
        <v>0</v>
      </c>
    </row>
    <row r="17" spans="1:8" ht="16.899999999999999" customHeight="1" x14ac:dyDescent="0.25">
      <c r="A17" s="63">
        <v>9</v>
      </c>
      <c r="B17" s="42" t="s">
        <v>15</v>
      </c>
      <c r="C17" s="162"/>
      <c r="D17" s="162"/>
      <c r="E17" s="150">
        <f>IF(C17=0,0,D17/C17)</f>
        <v>0</v>
      </c>
      <c r="F17" s="162"/>
      <c r="G17" s="162"/>
      <c r="H17" s="150">
        <f t="shared" si="0"/>
        <v>0</v>
      </c>
    </row>
    <row r="18" spans="1:8" ht="16.899999999999999" customHeight="1" x14ac:dyDescent="0.25">
      <c r="A18" s="361" t="s">
        <v>18</v>
      </c>
      <c r="B18" s="361"/>
      <c r="C18" s="163">
        <f>SUM(C9:C17)</f>
        <v>19</v>
      </c>
      <c r="D18" s="163">
        <f>SUM(D9:D17)</f>
        <v>19</v>
      </c>
      <c r="E18" s="154">
        <f>IF(C18=0,0,D18/C18)</f>
        <v>1</v>
      </c>
      <c r="F18" s="163">
        <f>SUM(F9:F17)</f>
        <v>5</v>
      </c>
      <c r="G18" s="163">
        <f>SUM(G9:G17)</f>
        <v>5</v>
      </c>
      <c r="H18" s="154">
        <f>IF(F18=0,0,G18/F18)</f>
        <v>1</v>
      </c>
    </row>
    <row r="19" spans="1:8" s="179" customFormat="1" ht="16.899999999999999" customHeight="1" x14ac:dyDescent="0.25">
      <c r="A19" s="174"/>
      <c r="B19" s="174"/>
      <c r="C19" s="175"/>
      <c r="D19" s="175"/>
      <c r="E19" s="176"/>
      <c r="F19" s="175"/>
      <c r="G19" s="177"/>
      <c r="H19" s="178"/>
    </row>
    <row r="20" spans="1:8" ht="19.899999999999999" customHeight="1" x14ac:dyDescent="0.25">
      <c r="A20" s="81"/>
      <c r="B20" s="82"/>
      <c r="C20" s="79"/>
      <c r="D20" s="79"/>
      <c r="E20" s="79"/>
      <c r="F20" s="79"/>
      <c r="G20" s="80"/>
      <c r="H20" s="78"/>
    </row>
    <row r="21" spans="1:8" ht="20.45" customHeight="1" x14ac:dyDescent="0.25">
      <c r="A21" s="352" t="s">
        <v>254</v>
      </c>
      <c r="B21" s="353"/>
      <c r="C21" s="353"/>
      <c r="D21" s="353"/>
      <c r="E21" s="353"/>
      <c r="F21" s="353"/>
      <c r="G21" s="353"/>
      <c r="H21" s="354"/>
    </row>
    <row r="22" spans="1:8" ht="27" customHeight="1" x14ac:dyDescent="0.25">
      <c r="A22" s="42" t="s">
        <v>1</v>
      </c>
      <c r="B22" s="42" t="s">
        <v>35</v>
      </c>
      <c r="C22" s="285" t="s">
        <v>445</v>
      </c>
      <c r="D22" s="285"/>
      <c r="E22" s="285" t="s">
        <v>446</v>
      </c>
      <c r="F22" s="285"/>
      <c r="G22" s="285"/>
      <c r="H22" s="42" t="s">
        <v>283</v>
      </c>
    </row>
    <row r="23" spans="1:8" ht="16.899999999999999" customHeight="1" x14ac:dyDescent="0.25">
      <c r="A23" s="63">
        <v>1</v>
      </c>
      <c r="B23" s="42" t="s">
        <v>3</v>
      </c>
      <c r="C23" s="368">
        <v>1</v>
      </c>
      <c r="D23" s="369"/>
      <c r="E23" s="362">
        <v>1</v>
      </c>
      <c r="F23" s="362"/>
      <c r="G23" s="362"/>
      <c r="H23" s="151">
        <f t="shared" ref="H23:H28" si="2">IF(C23=0,0,E23/C23)</f>
        <v>1</v>
      </c>
    </row>
    <row r="24" spans="1:8" ht="16.899999999999999" customHeight="1" x14ac:dyDescent="0.25">
      <c r="A24" s="63">
        <v>2</v>
      </c>
      <c r="B24" s="42" t="s">
        <v>250</v>
      </c>
      <c r="C24" s="368">
        <v>5</v>
      </c>
      <c r="D24" s="369"/>
      <c r="E24" s="362">
        <v>5</v>
      </c>
      <c r="F24" s="362"/>
      <c r="G24" s="362"/>
      <c r="H24" s="151">
        <f t="shared" si="2"/>
        <v>1</v>
      </c>
    </row>
    <row r="25" spans="1:8" ht="16.899999999999999" customHeight="1" x14ac:dyDescent="0.25">
      <c r="A25" s="63">
        <v>3</v>
      </c>
      <c r="B25" s="42" t="s">
        <v>251</v>
      </c>
      <c r="C25" s="368">
        <v>5</v>
      </c>
      <c r="D25" s="369"/>
      <c r="E25" s="362">
        <v>5</v>
      </c>
      <c r="F25" s="362"/>
      <c r="G25" s="362"/>
      <c r="H25" s="151">
        <f t="shared" si="2"/>
        <v>1</v>
      </c>
    </row>
    <row r="26" spans="1:8" ht="16.899999999999999" customHeight="1" x14ac:dyDescent="0.25">
      <c r="A26" s="63">
        <v>4</v>
      </c>
      <c r="B26" s="42" t="s">
        <v>252</v>
      </c>
      <c r="C26" s="368">
        <v>4</v>
      </c>
      <c r="D26" s="369"/>
      <c r="E26" s="362">
        <v>4</v>
      </c>
      <c r="F26" s="362"/>
      <c r="G26" s="362"/>
      <c r="H26" s="151">
        <f t="shared" si="2"/>
        <v>1</v>
      </c>
    </row>
    <row r="27" spans="1:8" ht="16.899999999999999" customHeight="1" x14ac:dyDescent="0.25">
      <c r="A27" s="63">
        <v>5</v>
      </c>
      <c r="B27" s="42" t="s">
        <v>253</v>
      </c>
      <c r="C27" s="368">
        <v>4</v>
      </c>
      <c r="D27" s="369"/>
      <c r="E27" s="362">
        <v>4</v>
      </c>
      <c r="F27" s="362"/>
      <c r="G27" s="362"/>
      <c r="H27" s="151">
        <f t="shared" si="2"/>
        <v>1</v>
      </c>
    </row>
    <row r="28" spans="1:8" ht="16.899999999999999" customHeight="1" x14ac:dyDescent="0.25">
      <c r="A28" s="361" t="s">
        <v>18</v>
      </c>
      <c r="B28" s="361"/>
      <c r="C28" s="364">
        <f>SUM(C23:D27)</f>
        <v>19</v>
      </c>
      <c r="D28" s="364"/>
      <c r="E28" s="365">
        <f>SUM(E23:G27)</f>
        <v>19</v>
      </c>
      <c r="F28" s="366"/>
      <c r="G28" s="367"/>
      <c r="H28" s="154">
        <f t="shared" si="2"/>
        <v>1</v>
      </c>
    </row>
    <row r="29" spans="1:8" ht="16.899999999999999" customHeight="1" x14ac:dyDescent="0.25">
      <c r="A29" s="361" t="s">
        <v>16</v>
      </c>
      <c r="B29" s="361"/>
      <c r="C29" s="370"/>
      <c r="D29" s="370"/>
      <c r="E29" s="355"/>
      <c r="F29" s="356"/>
      <c r="G29" s="357"/>
      <c r="H29" s="64" t="s">
        <v>257</v>
      </c>
    </row>
    <row r="30" spans="1:8" s="179" customFormat="1" ht="16.899999999999999" customHeight="1" x14ac:dyDescent="0.25">
      <c r="A30" s="180"/>
      <c r="B30" s="180"/>
      <c r="C30" s="181"/>
      <c r="D30" s="181"/>
      <c r="E30" s="181"/>
      <c r="F30" s="181"/>
      <c r="G30" s="181"/>
      <c r="H30" s="181"/>
    </row>
    <row r="31" spans="1:8" ht="19.899999999999999" customHeight="1" x14ac:dyDescent="0.25">
      <c r="A31" s="45"/>
      <c r="B31" s="45"/>
      <c r="C31" s="46"/>
      <c r="D31" s="46"/>
      <c r="E31" s="46"/>
      <c r="F31" s="46"/>
      <c r="G31" s="46"/>
      <c r="H31" s="46"/>
    </row>
    <row r="32" spans="1:8" ht="16.899999999999999" customHeight="1" x14ac:dyDescent="0.25">
      <c r="A32" s="352" t="s">
        <v>63</v>
      </c>
      <c r="B32" s="353"/>
      <c r="C32" s="353"/>
      <c r="D32" s="353"/>
      <c r="E32" s="353"/>
      <c r="F32" s="353"/>
      <c r="G32" s="353"/>
      <c r="H32" s="354"/>
    </row>
    <row r="33" spans="1:8" ht="19.899999999999999" customHeight="1" x14ac:dyDescent="0.25">
      <c r="A33" s="285" t="s">
        <v>1</v>
      </c>
      <c r="B33" s="285" t="s">
        <v>35</v>
      </c>
      <c r="C33" s="285" t="s">
        <v>72</v>
      </c>
      <c r="D33" s="285"/>
      <c r="E33" s="285"/>
      <c r="F33" s="285" t="s">
        <v>89</v>
      </c>
      <c r="G33" s="285"/>
      <c r="H33" s="285"/>
    </row>
    <row r="34" spans="1:8" ht="32.450000000000003" customHeight="1" x14ac:dyDescent="0.25">
      <c r="A34" s="285"/>
      <c r="B34" s="285"/>
      <c r="C34" s="42" t="s">
        <v>445</v>
      </c>
      <c r="D34" s="42" t="s">
        <v>446</v>
      </c>
      <c r="E34" s="42" t="s">
        <v>283</v>
      </c>
      <c r="F34" s="42" t="s">
        <v>445</v>
      </c>
      <c r="G34" s="42" t="s">
        <v>446</v>
      </c>
      <c r="H34" s="42" t="s">
        <v>283</v>
      </c>
    </row>
    <row r="35" spans="1:8" ht="16.899999999999999" customHeight="1" x14ac:dyDescent="0.25">
      <c r="A35" s="63">
        <v>1</v>
      </c>
      <c r="B35" s="42" t="s">
        <v>67</v>
      </c>
      <c r="C35" s="157">
        <v>12</v>
      </c>
      <c r="D35" s="157">
        <v>12</v>
      </c>
      <c r="E35" s="150">
        <f>IF(C35=0,0,D35/C35)</f>
        <v>1</v>
      </c>
      <c r="F35" s="157">
        <v>1</v>
      </c>
      <c r="G35" s="157">
        <v>1</v>
      </c>
      <c r="H35" s="150">
        <f>IF(F35=0,0,G35/F35)</f>
        <v>1</v>
      </c>
    </row>
    <row r="36" spans="1:8" ht="16.899999999999999" customHeight="1" x14ac:dyDescent="0.25">
      <c r="A36" s="63">
        <v>2</v>
      </c>
      <c r="B36" s="42" t="s">
        <v>68</v>
      </c>
      <c r="C36" s="157">
        <v>7</v>
      </c>
      <c r="D36" s="157">
        <v>7</v>
      </c>
      <c r="E36" s="150">
        <f>IF(C36=0,0,D36/C36)</f>
        <v>1</v>
      </c>
      <c r="F36" s="157">
        <v>4</v>
      </c>
      <c r="G36" s="157">
        <v>4</v>
      </c>
      <c r="H36" s="150">
        <f>IF(F36=0,0,G36/F36)</f>
        <v>1</v>
      </c>
    </row>
    <row r="37" spans="1:8" ht="16.899999999999999" customHeight="1" x14ac:dyDescent="0.25">
      <c r="A37" s="361" t="s">
        <v>18</v>
      </c>
      <c r="B37" s="361"/>
      <c r="C37" s="158"/>
      <c r="D37" s="158"/>
      <c r="E37" s="154">
        <f>IF(C37=0,0,D37/C37)</f>
        <v>0</v>
      </c>
      <c r="F37" s="158"/>
      <c r="G37" s="158"/>
      <c r="H37" s="154">
        <f>IF(F37=0,0,G37/F37)</f>
        <v>0</v>
      </c>
    </row>
    <row r="38" spans="1:8" ht="19.899999999999999" customHeight="1" x14ac:dyDescent="0.25">
      <c r="A38" s="25"/>
    </row>
    <row r="39" spans="1:8" s="47" customFormat="1" ht="15.6" customHeight="1" x14ac:dyDescent="0.2">
      <c r="A39" s="352" t="s">
        <v>232</v>
      </c>
      <c r="B39" s="353"/>
      <c r="C39" s="353"/>
      <c r="D39" s="353"/>
      <c r="E39" s="353"/>
      <c r="F39" s="353"/>
      <c r="G39" s="353"/>
      <c r="H39" s="354"/>
    </row>
    <row r="40" spans="1:8" ht="30" customHeight="1" x14ac:dyDescent="0.25">
      <c r="A40" s="285" t="s">
        <v>1</v>
      </c>
      <c r="B40" s="285" t="s">
        <v>35</v>
      </c>
      <c r="C40" s="285" t="s">
        <v>72</v>
      </c>
      <c r="D40" s="285"/>
      <c r="E40" s="285"/>
      <c r="F40" s="285"/>
      <c r="G40" s="285"/>
      <c r="H40" s="42"/>
    </row>
    <row r="41" spans="1:8" ht="30" customHeight="1" x14ac:dyDescent="0.25">
      <c r="A41" s="285"/>
      <c r="B41" s="285"/>
      <c r="C41" s="285" t="s">
        <v>445</v>
      </c>
      <c r="D41" s="285"/>
      <c r="E41" s="285" t="s">
        <v>446</v>
      </c>
      <c r="F41" s="285"/>
      <c r="G41" s="285"/>
      <c r="H41" s="42" t="s">
        <v>283</v>
      </c>
    </row>
    <row r="42" spans="1:8" ht="28.9" customHeight="1" x14ac:dyDescent="0.25">
      <c r="A42" s="42">
        <v>1</v>
      </c>
      <c r="B42" s="42" t="s">
        <v>233</v>
      </c>
      <c r="C42" s="362">
        <v>14</v>
      </c>
      <c r="D42" s="362"/>
      <c r="E42" s="362">
        <v>14</v>
      </c>
      <c r="F42" s="362"/>
      <c r="G42" s="362"/>
      <c r="H42" s="151">
        <f>IF(C42=0,0,E42/C42)</f>
        <v>1</v>
      </c>
    </row>
    <row r="43" spans="1:8" ht="28.9" customHeight="1" x14ac:dyDescent="0.25">
      <c r="A43" s="42">
        <v>2</v>
      </c>
      <c r="B43" s="42" t="s">
        <v>234</v>
      </c>
      <c r="C43" s="362">
        <v>5</v>
      </c>
      <c r="D43" s="362"/>
      <c r="E43" s="362">
        <v>5</v>
      </c>
      <c r="F43" s="362"/>
      <c r="G43" s="362"/>
      <c r="H43" s="151">
        <f>IF(C43=0,0,E43/C43)</f>
        <v>1</v>
      </c>
    </row>
    <row r="44" spans="1:8" ht="28.9" customHeight="1" x14ac:dyDescent="0.25">
      <c r="A44" s="42">
        <v>3</v>
      </c>
      <c r="B44" s="42" t="s">
        <v>204</v>
      </c>
      <c r="C44" s="362"/>
      <c r="D44" s="362"/>
      <c r="E44" s="362"/>
      <c r="F44" s="362"/>
      <c r="G44" s="362"/>
      <c r="H44" s="151">
        <f>IF(C44=0,0,E44/C44)</f>
        <v>0</v>
      </c>
    </row>
    <row r="45" spans="1:8" ht="28.9" customHeight="1" x14ac:dyDescent="0.25">
      <c r="A45" s="42">
        <v>4</v>
      </c>
      <c r="B45" s="42" t="s">
        <v>205</v>
      </c>
      <c r="C45" s="362"/>
      <c r="D45" s="362"/>
      <c r="E45" s="362"/>
      <c r="F45" s="362"/>
      <c r="G45" s="362"/>
      <c r="H45" s="151">
        <f>IF(C45=0,0,E45/C45)</f>
        <v>0</v>
      </c>
    </row>
    <row r="46" spans="1:8" ht="16.899999999999999" customHeight="1" x14ac:dyDescent="0.25">
      <c r="A46" s="361" t="s">
        <v>18</v>
      </c>
      <c r="B46" s="361"/>
      <c r="C46" s="364">
        <f>SUM(C42:D45)</f>
        <v>19</v>
      </c>
      <c r="D46" s="364"/>
      <c r="E46" s="365">
        <f>SUM(E42:G45)</f>
        <v>19</v>
      </c>
      <c r="F46" s="366"/>
      <c r="G46" s="367"/>
      <c r="H46" s="154">
        <f>IF(C46=0,0,E46/C46)</f>
        <v>1</v>
      </c>
    </row>
    <row r="47" spans="1:8" ht="16.5" customHeight="1" x14ac:dyDescent="0.25">
      <c r="A47" s="25"/>
    </row>
    <row r="48" spans="1:8" ht="16.899999999999999" customHeight="1" x14ac:dyDescent="0.25">
      <c r="A48" s="363" t="s">
        <v>256</v>
      </c>
      <c r="B48" s="363"/>
      <c r="C48" s="363"/>
      <c r="D48" s="363"/>
      <c r="E48" s="363"/>
      <c r="F48" s="363"/>
      <c r="G48" s="363"/>
      <c r="H48" s="363"/>
    </row>
    <row r="49" spans="1:8" ht="19.899999999999999" customHeight="1" x14ac:dyDescent="0.25">
      <c r="A49" s="271" t="s">
        <v>1</v>
      </c>
      <c r="B49" s="271" t="s">
        <v>35</v>
      </c>
      <c r="C49" s="285" t="s">
        <v>255</v>
      </c>
      <c r="D49" s="285"/>
      <c r="E49" s="285"/>
      <c r="F49" s="339" t="s">
        <v>284</v>
      </c>
      <c r="G49" s="339"/>
      <c r="H49" s="339"/>
    </row>
    <row r="50" spans="1:8" ht="28.9" customHeight="1" x14ac:dyDescent="0.25">
      <c r="A50" s="271"/>
      <c r="B50" s="271"/>
      <c r="C50" s="42" t="s">
        <v>445</v>
      </c>
      <c r="D50" s="42" t="s">
        <v>447</v>
      </c>
      <c r="E50" s="42" t="s">
        <v>283</v>
      </c>
      <c r="F50" s="42" t="s">
        <v>445</v>
      </c>
      <c r="G50" s="42" t="s">
        <v>446</v>
      </c>
      <c r="H50" s="42" t="s">
        <v>283</v>
      </c>
    </row>
    <row r="51" spans="1:8" ht="16.899999999999999" customHeight="1" x14ac:dyDescent="0.25">
      <c r="A51" s="63">
        <v>1</v>
      </c>
      <c r="B51" s="42" t="s">
        <v>4</v>
      </c>
      <c r="C51" s="157">
        <v>4</v>
      </c>
      <c r="D51" s="157">
        <v>4</v>
      </c>
      <c r="E51" s="150">
        <f t="shared" ref="E51:E57" si="3">IF(C51=0,0,D51/C51)</f>
        <v>1</v>
      </c>
      <c r="F51" s="157">
        <v>4</v>
      </c>
      <c r="G51" s="157">
        <v>4</v>
      </c>
      <c r="H51" s="150">
        <f t="shared" ref="H51:H58" si="4">IF(F51=0,0,G51/F51)</f>
        <v>1</v>
      </c>
    </row>
    <row r="52" spans="1:8" ht="16.899999999999999" customHeight="1" x14ac:dyDescent="0.25">
      <c r="A52" s="63">
        <v>2</v>
      </c>
      <c r="B52" s="42" t="s">
        <v>6</v>
      </c>
      <c r="C52" s="157">
        <v>3</v>
      </c>
      <c r="D52" s="157">
        <v>3</v>
      </c>
      <c r="E52" s="150">
        <f t="shared" si="3"/>
        <v>1</v>
      </c>
      <c r="F52" s="157">
        <v>3</v>
      </c>
      <c r="G52" s="157">
        <v>3</v>
      </c>
      <c r="H52" s="150">
        <f t="shared" si="4"/>
        <v>1</v>
      </c>
    </row>
    <row r="53" spans="1:8" ht="16.899999999999999" customHeight="1" x14ac:dyDescent="0.25">
      <c r="A53" s="63">
        <v>3</v>
      </c>
      <c r="B53" s="42" t="s">
        <v>8</v>
      </c>
      <c r="C53" s="157">
        <v>1</v>
      </c>
      <c r="D53" s="157">
        <v>1</v>
      </c>
      <c r="E53" s="150">
        <f t="shared" si="3"/>
        <v>1</v>
      </c>
      <c r="F53" s="157">
        <v>1</v>
      </c>
      <c r="G53" s="157">
        <v>1</v>
      </c>
      <c r="H53" s="150">
        <f t="shared" si="4"/>
        <v>1</v>
      </c>
    </row>
    <row r="54" spans="1:8" ht="16.899999999999999" customHeight="1" x14ac:dyDescent="0.25">
      <c r="A54" s="63">
        <v>4</v>
      </c>
      <c r="B54" s="42" t="s">
        <v>10</v>
      </c>
      <c r="C54" s="157">
        <v>2</v>
      </c>
      <c r="D54" s="157">
        <v>2</v>
      </c>
      <c r="E54" s="150">
        <f t="shared" si="3"/>
        <v>1</v>
      </c>
      <c r="F54" s="157">
        <v>2</v>
      </c>
      <c r="G54" s="157">
        <v>2</v>
      </c>
      <c r="H54" s="150">
        <f t="shared" si="4"/>
        <v>1</v>
      </c>
    </row>
    <row r="55" spans="1:8" ht="16.899999999999999" customHeight="1" x14ac:dyDescent="0.25">
      <c r="A55" s="63">
        <v>5</v>
      </c>
      <c r="B55" s="42" t="s">
        <v>12</v>
      </c>
      <c r="C55" s="157">
        <v>4</v>
      </c>
      <c r="D55" s="157">
        <v>4</v>
      </c>
      <c r="E55" s="150">
        <f t="shared" si="3"/>
        <v>1</v>
      </c>
      <c r="F55" s="157">
        <v>4</v>
      </c>
      <c r="G55" s="157">
        <v>4</v>
      </c>
      <c r="H55" s="150">
        <f t="shared" si="4"/>
        <v>1</v>
      </c>
    </row>
    <row r="56" spans="1:8" ht="16.899999999999999" customHeight="1" x14ac:dyDescent="0.25">
      <c r="A56" s="63">
        <v>6</v>
      </c>
      <c r="B56" s="42" t="s">
        <v>14</v>
      </c>
      <c r="C56" s="157">
        <v>3</v>
      </c>
      <c r="D56" s="157">
        <v>3</v>
      </c>
      <c r="E56" s="150">
        <f t="shared" si="3"/>
        <v>1</v>
      </c>
      <c r="F56" s="157">
        <v>3</v>
      </c>
      <c r="G56" s="157">
        <v>3</v>
      </c>
      <c r="H56" s="150">
        <f t="shared" si="4"/>
        <v>1</v>
      </c>
    </row>
    <row r="57" spans="1:8" ht="16.899999999999999" customHeight="1" x14ac:dyDescent="0.25">
      <c r="A57" s="63">
        <v>7</v>
      </c>
      <c r="B57" s="42" t="s">
        <v>17</v>
      </c>
      <c r="C57" s="157">
        <v>2</v>
      </c>
      <c r="D57" s="157">
        <v>2</v>
      </c>
      <c r="E57" s="150">
        <f t="shared" si="3"/>
        <v>1</v>
      </c>
      <c r="F57" s="157">
        <v>2</v>
      </c>
      <c r="G57" s="157">
        <v>2</v>
      </c>
      <c r="H57" s="150">
        <f t="shared" si="4"/>
        <v>1</v>
      </c>
    </row>
    <row r="58" spans="1:8" ht="16.899999999999999" customHeight="1" x14ac:dyDescent="0.25">
      <c r="A58" s="63">
        <v>8</v>
      </c>
      <c r="B58" s="42" t="s">
        <v>19</v>
      </c>
      <c r="C58" s="157"/>
      <c r="D58" s="157"/>
      <c r="E58" s="150">
        <f>IF(C58=0,0,D58/C58)</f>
        <v>0</v>
      </c>
      <c r="F58" s="157"/>
      <c r="G58" s="157"/>
      <c r="H58" s="150">
        <f t="shared" si="4"/>
        <v>0</v>
      </c>
    </row>
    <row r="59" spans="1:8" ht="16.899999999999999" customHeight="1" x14ac:dyDescent="0.25">
      <c r="A59" s="361" t="s">
        <v>18</v>
      </c>
      <c r="B59" s="361"/>
      <c r="C59" s="158">
        <f>SUM(C51:C58)</f>
        <v>19</v>
      </c>
      <c r="D59" s="158">
        <f>SUM(D51:D58)</f>
        <v>19</v>
      </c>
      <c r="E59" s="154">
        <f>IF(C59=0,0,D59/C59)</f>
        <v>1</v>
      </c>
      <c r="F59" s="158">
        <f>SUM(F51:F58)</f>
        <v>19</v>
      </c>
      <c r="G59" s="158">
        <f>SUM(G51:G58)</f>
        <v>19</v>
      </c>
      <c r="H59" s="154">
        <f>IF(F59=0,0,G59/F59)</f>
        <v>1</v>
      </c>
    </row>
  </sheetData>
  <mergeCells count="56">
    <mergeCell ref="A1:H2"/>
    <mergeCell ref="A4:H4"/>
    <mergeCell ref="F33:H33"/>
    <mergeCell ref="A59:B59"/>
    <mergeCell ref="C23:D23"/>
    <mergeCell ref="C25:D25"/>
    <mergeCell ref="C26:D26"/>
    <mergeCell ref="C27:D27"/>
    <mergeCell ref="A29:B29"/>
    <mergeCell ref="C24:D24"/>
    <mergeCell ref="C28:D28"/>
    <mergeCell ref="C29:D29"/>
    <mergeCell ref="F7:H7"/>
    <mergeCell ref="A18:B18"/>
    <mergeCell ref="E27:G27"/>
    <mergeCell ref="E28:G28"/>
    <mergeCell ref="C45:D45"/>
    <mergeCell ref="C42:D42"/>
    <mergeCell ref="E45:G45"/>
    <mergeCell ref="C41:D41"/>
    <mergeCell ref="C40:G40"/>
    <mergeCell ref="C44:D44"/>
    <mergeCell ref="E41:G41"/>
    <mergeCell ref="E42:G42"/>
    <mergeCell ref="E43:G43"/>
    <mergeCell ref="E44:G44"/>
    <mergeCell ref="A49:A50"/>
    <mergeCell ref="B49:B50"/>
    <mergeCell ref="A33:A34"/>
    <mergeCell ref="B33:B34"/>
    <mergeCell ref="A37:B37"/>
    <mergeCell ref="A40:A41"/>
    <mergeCell ref="B40:B41"/>
    <mergeCell ref="A46:B46"/>
    <mergeCell ref="A39:H39"/>
    <mergeCell ref="C43:D43"/>
    <mergeCell ref="C49:E49"/>
    <mergeCell ref="C33:E33"/>
    <mergeCell ref="C46:D46"/>
    <mergeCell ref="E46:G46"/>
    <mergeCell ref="F49:H49"/>
    <mergeCell ref="A48:H48"/>
    <mergeCell ref="A6:H6"/>
    <mergeCell ref="E22:G22"/>
    <mergeCell ref="E23:G23"/>
    <mergeCell ref="E24:G24"/>
    <mergeCell ref="E25:G25"/>
    <mergeCell ref="A21:H21"/>
    <mergeCell ref="A32:H32"/>
    <mergeCell ref="E29:G29"/>
    <mergeCell ref="B7:B8"/>
    <mergeCell ref="C7:E7"/>
    <mergeCell ref="A28:B28"/>
    <mergeCell ref="C22:D22"/>
    <mergeCell ref="A7:A8"/>
    <mergeCell ref="E26:G26"/>
  </mergeCells>
  <pageMargins left="0.11811023622047245" right="0.19685039370078741" top="0.74803149606299213" bottom="0.74803149606299213" header="0.31496062992125984" footer="0.31496062992125984"/>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G3" sqref="G3"/>
    </sheetView>
  </sheetViews>
  <sheetFormatPr defaultRowHeight="12.75" x14ac:dyDescent="0.2"/>
  <cols>
    <col min="1" max="1" width="7.28515625" customWidth="1"/>
    <col min="2" max="2" width="20.7109375" customWidth="1"/>
    <col min="3" max="4" width="13.5703125" customWidth="1"/>
    <col min="5" max="5" width="11" customWidth="1"/>
    <col min="6" max="6" width="38" customWidth="1"/>
    <col min="7" max="7" width="18.7109375" customWidth="1"/>
  </cols>
  <sheetData>
    <row r="1" spans="1:7" ht="15" x14ac:dyDescent="0.25">
      <c r="A1" s="83"/>
      <c r="B1" s="83"/>
      <c r="C1" s="83"/>
      <c r="D1" s="83"/>
      <c r="E1" s="83"/>
      <c r="F1" s="83"/>
      <c r="G1" s="83"/>
    </row>
    <row r="2" spans="1:7" ht="15.75" x14ac:dyDescent="0.25">
      <c r="A2" s="371" t="s">
        <v>448</v>
      </c>
      <c r="B2" s="371"/>
      <c r="C2" s="371"/>
      <c r="D2" s="371"/>
      <c r="E2" s="371"/>
      <c r="F2" s="371"/>
      <c r="G2" s="371"/>
    </row>
    <row r="3" spans="1:7" ht="73.900000000000006" customHeight="1" x14ac:dyDescent="0.2">
      <c r="A3" s="85" t="s">
        <v>1</v>
      </c>
      <c r="B3" s="85" t="s">
        <v>285</v>
      </c>
      <c r="C3" s="85" t="s">
        <v>449</v>
      </c>
      <c r="D3" s="85" t="s">
        <v>450</v>
      </c>
      <c r="E3" s="85" t="s">
        <v>451</v>
      </c>
      <c r="F3" s="85" t="s">
        <v>272</v>
      </c>
      <c r="G3" s="85" t="s">
        <v>477</v>
      </c>
    </row>
    <row r="4" spans="1:7" ht="15" customHeight="1" x14ac:dyDescent="0.2">
      <c r="A4" s="84">
        <v>1</v>
      </c>
      <c r="B4" s="84" t="s">
        <v>408</v>
      </c>
      <c r="C4" s="84">
        <v>19</v>
      </c>
      <c r="D4" s="84">
        <v>19</v>
      </c>
      <c r="E4" s="84"/>
      <c r="F4" s="84"/>
      <c r="G4" s="84">
        <v>19</v>
      </c>
    </row>
    <row r="5" spans="1:7" ht="15" customHeight="1" x14ac:dyDescent="0.2">
      <c r="A5" s="84">
        <v>2</v>
      </c>
      <c r="B5" s="84"/>
      <c r="C5" s="84"/>
      <c r="D5" s="84"/>
      <c r="E5" s="84"/>
      <c r="F5" s="84"/>
      <c r="G5" s="84"/>
    </row>
    <row r="6" spans="1:7" ht="15" customHeight="1" x14ac:dyDescent="0.2">
      <c r="A6" s="84">
        <v>3</v>
      </c>
      <c r="B6" s="84"/>
      <c r="C6" s="84"/>
      <c r="D6" s="84"/>
      <c r="E6" s="84"/>
      <c r="F6" s="84"/>
      <c r="G6" s="84"/>
    </row>
    <row r="7" spans="1:7" ht="15" customHeight="1" x14ac:dyDescent="0.2">
      <c r="A7" s="84">
        <v>4</v>
      </c>
      <c r="B7" s="84"/>
      <c r="C7" s="84"/>
      <c r="D7" s="84"/>
      <c r="E7" s="84"/>
      <c r="F7" s="84"/>
      <c r="G7" s="84"/>
    </row>
    <row r="8" spans="1:7" ht="15" customHeight="1" x14ac:dyDescent="0.2">
      <c r="A8" s="84">
        <v>5</v>
      </c>
      <c r="B8" s="84"/>
      <c r="C8" s="84"/>
      <c r="D8" s="84"/>
      <c r="E8" s="84"/>
      <c r="F8" s="84"/>
      <c r="G8" s="84"/>
    </row>
    <row r="9" spans="1:7" ht="15" customHeight="1" x14ac:dyDescent="0.2">
      <c r="A9" s="84">
        <v>6</v>
      </c>
      <c r="B9" s="84"/>
      <c r="C9" s="84"/>
      <c r="D9" s="84"/>
      <c r="E9" s="84"/>
      <c r="F9" s="84"/>
      <c r="G9" s="84"/>
    </row>
    <row r="10" spans="1:7" ht="15" customHeight="1" x14ac:dyDescent="0.2">
      <c r="A10" s="84">
        <v>7</v>
      </c>
      <c r="B10" s="84"/>
      <c r="C10" s="84"/>
      <c r="D10" s="84"/>
      <c r="E10" s="84"/>
      <c r="F10" s="84"/>
      <c r="G10" s="84"/>
    </row>
    <row r="11" spans="1:7" ht="15" customHeight="1" x14ac:dyDescent="0.2">
      <c r="A11" s="84">
        <v>8</v>
      </c>
      <c r="B11" s="84"/>
      <c r="C11" s="84"/>
      <c r="D11" s="84"/>
      <c r="E11" s="84"/>
      <c r="F11" s="84"/>
      <c r="G11" s="84"/>
    </row>
    <row r="12" spans="1:7" ht="15" customHeight="1" x14ac:dyDescent="0.2">
      <c r="A12" s="84">
        <v>9</v>
      </c>
      <c r="B12" s="84"/>
      <c r="C12" s="84"/>
      <c r="D12" s="84"/>
      <c r="E12" s="84"/>
      <c r="F12" s="84"/>
      <c r="G12" s="84"/>
    </row>
    <row r="13" spans="1:7" ht="15" customHeight="1" x14ac:dyDescent="0.2">
      <c r="A13" s="84">
        <v>10</v>
      </c>
      <c r="B13" s="84"/>
      <c r="C13" s="84"/>
      <c r="D13" s="84"/>
      <c r="E13" s="84"/>
      <c r="F13" s="84"/>
      <c r="G13" s="84"/>
    </row>
    <row r="14" spans="1:7" ht="15" customHeight="1" x14ac:dyDescent="0.2">
      <c r="A14" s="84" t="s">
        <v>70</v>
      </c>
      <c r="B14" s="84"/>
      <c r="C14" s="84"/>
      <c r="D14" s="84"/>
      <c r="E14" s="84"/>
      <c r="F14" s="84"/>
      <c r="G14" s="84"/>
    </row>
    <row r="15" spans="1:7" ht="15" customHeight="1" x14ac:dyDescent="0.2">
      <c r="A15" s="372" t="s">
        <v>260</v>
      </c>
      <c r="B15" s="372"/>
      <c r="C15" s="86">
        <f>SUM(C4:C14)</f>
        <v>19</v>
      </c>
      <c r="D15" s="86">
        <f>SUM(D4:D14)</f>
        <v>19</v>
      </c>
      <c r="E15" s="86">
        <f>SUM(E4:E14)</f>
        <v>0</v>
      </c>
      <c r="F15" s="86" t="s">
        <v>257</v>
      </c>
      <c r="G15" s="86">
        <f>SUM(G4:G14)</f>
        <v>19</v>
      </c>
    </row>
  </sheetData>
  <mergeCells count="2">
    <mergeCell ref="A2:G2"/>
    <mergeCell ref="A15:B15"/>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53"/>
  <sheetViews>
    <sheetView view="pageBreakPreview" zoomScaleNormal="100" zoomScaleSheetLayoutView="100" workbookViewId="0">
      <selection activeCell="E30" sqref="E30"/>
    </sheetView>
  </sheetViews>
  <sheetFormatPr defaultRowHeight="15.75" x14ac:dyDescent="0.25"/>
  <cols>
    <col min="1" max="1" width="7.85546875" style="1" customWidth="1"/>
    <col min="2" max="2" width="45.85546875" style="1" customWidth="1"/>
    <col min="3" max="4" width="18.5703125" style="1" customWidth="1"/>
    <col min="5" max="5" width="12.28515625" style="1" customWidth="1"/>
    <col min="6" max="6" width="14.42578125" style="1" customWidth="1"/>
    <col min="7" max="7" width="15.140625" style="1" customWidth="1"/>
    <col min="8" max="8" width="11.28515625" style="1" customWidth="1"/>
    <col min="9" max="9" width="13.140625" style="1" customWidth="1"/>
    <col min="10" max="10" width="13" style="1" customWidth="1"/>
    <col min="11" max="11" width="14.140625" style="1" customWidth="1"/>
    <col min="12" max="12" width="26.5703125" style="1" customWidth="1"/>
    <col min="13" max="16384" width="9.140625" style="1"/>
  </cols>
  <sheetData>
    <row r="2" spans="1:11" s="48" customFormat="1" ht="30" customHeight="1" x14ac:dyDescent="0.2">
      <c r="A2" s="373" t="s">
        <v>321</v>
      </c>
      <c r="B2" s="373"/>
      <c r="C2" s="373"/>
      <c r="D2" s="373"/>
      <c r="E2" s="373"/>
    </row>
    <row r="3" spans="1:11" ht="48" customHeight="1" x14ac:dyDescent="0.25">
      <c r="A3" s="49" t="s">
        <v>1</v>
      </c>
      <c r="B3" s="49" t="s">
        <v>24</v>
      </c>
      <c r="C3" s="42" t="s">
        <v>452</v>
      </c>
      <c r="D3" s="42" t="s">
        <v>453</v>
      </c>
      <c r="E3" s="42" t="s">
        <v>288</v>
      </c>
      <c r="F3" s="41"/>
      <c r="G3" s="4"/>
      <c r="H3" s="41"/>
      <c r="I3" s="4"/>
      <c r="J3" s="4"/>
      <c r="K3" s="4"/>
    </row>
    <row r="4" spans="1:11" ht="36" customHeight="1" x14ac:dyDescent="0.25">
      <c r="A4" s="50" t="s">
        <v>43</v>
      </c>
      <c r="B4" s="51" t="s">
        <v>50</v>
      </c>
      <c r="C4" s="115">
        <v>15533541</v>
      </c>
      <c r="D4" s="115">
        <v>15492614</v>
      </c>
      <c r="E4" s="152">
        <f>IF(C4=0,0,D4/C4)</f>
        <v>0.99736524981650998</v>
      </c>
    </row>
    <row r="5" spans="1:11" ht="36" customHeight="1" x14ac:dyDescent="0.25">
      <c r="A5" s="50" t="s">
        <v>44</v>
      </c>
      <c r="B5" s="51" t="s">
        <v>51</v>
      </c>
      <c r="C5" s="115">
        <v>21246808</v>
      </c>
      <c r="D5" s="115">
        <v>21190828</v>
      </c>
      <c r="E5" s="152">
        <f t="shared" ref="E5:E30" si="0">IF(C5=0,0,D5/C5)</f>
        <v>0.99736525128857001</v>
      </c>
    </row>
    <row r="6" spans="1:11" ht="36" customHeight="1" x14ac:dyDescent="0.25">
      <c r="A6" s="50" t="s">
        <v>45</v>
      </c>
      <c r="B6" s="51" t="s">
        <v>52</v>
      </c>
      <c r="C6" s="115">
        <v>24463797</v>
      </c>
      <c r="D6" s="115">
        <v>24401239</v>
      </c>
      <c r="E6" s="152">
        <f t="shared" si="0"/>
        <v>0.99744283358793406</v>
      </c>
    </row>
    <row r="7" spans="1:11" ht="36" customHeight="1" x14ac:dyDescent="0.25">
      <c r="A7" s="50" t="s">
        <v>229</v>
      </c>
      <c r="B7" s="51" t="s">
        <v>289</v>
      </c>
      <c r="C7" s="115">
        <v>19</v>
      </c>
      <c r="D7" s="115">
        <v>19</v>
      </c>
      <c r="E7" s="152">
        <f t="shared" si="0"/>
        <v>1</v>
      </c>
    </row>
    <row r="8" spans="1:11" ht="36" customHeight="1" x14ac:dyDescent="0.25">
      <c r="A8" s="50" t="s">
        <v>36</v>
      </c>
      <c r="B8" s="51" t="s">
        <v>81</v>
      </c>
      <c r="C8" s="115">
        <v>19</v>
      </c>
      <c r="D8" s="115">
        <v>19</v>
      </c>
      <c r="E8" s="152">
        <f t="shared" si="0"/>
        <v>1</v>
      </c>
    </row>
    <row r="9" spans="1:11" ht="36" customHeight="1" x14ac:dyDescent="0.25">
      <c r="A9" s="50" t="s">
        <v>230</v>
      </c>
      <c r="B9" s="52" t="s">
        <v>53</v>
      </c>
      <c r="C9" s="115">
        <v>14</v>
      </c>
      <c r="D9" s="115">
        <v>14</v>
      </c>
      <c r="E9" s="152">
        <f t="shared" si="0"/>
        <v>1</v>
      </c>
    </row>
    <row r="10" spans="1:11" ht="36" customHeight="1" x14ac:dyDescent="0.25">
      <c r="A10" s="50" t="s">
        <v>231</v>
      </c>
      <c r="B10" s="52" t="s">
        <v>54</v>
      </c>
      <c r="C10" s="115">
        <v>5</v>
      </c>
      <c r="D10" s="115">
        <v>5</v>
      </c>
      <c r="E10" s="152">
        <f t="shared" si="0"/>
        <v>1</v>
      </c>
    </row>
    <row r="11" spans="1:11" ht="36" customHeight="1" x14ac:dyDescent="0.25">
      <c r="A11" s="50" t="s">
        <v>37</v>
      </c>
      <c r="B11" s="53" t="s">
        <v>25</v>
      </c>
      <c r="C11" s="115"/>
      <c r="D11" s="115"/>
      <c r="E11" s="152">
        <f t="shared" si="0"/>
        <v>0</v>
      </c>
    </row>
    <row r="12" spans="1:11" ht="36" customHeight="1" x14ac:dyDescent="0.25">
      <c r="A12" s="50" t="s">
        <v>38</v>
      </c>
      <c r="B12" s="53" t="s">
        <v>82</v>
      </c>
      <c r="C12" s="115"/>
      <c r="D12" s="115"/>
      <c r="E12" s="152">
        <f t="shared" si="0"/>
        <v>0</v>
      </c>
    </row>
    <row r="13" spans="1:11" ht="36" customHeight="1" x14ac:dyDescent="0.25">
      <c r="A13" s="50" t="s">
        <v>55</v>
      </c>
      <c r="B13" s="53" t="s">
        <v>26</v>
      </c>
      <c r="C13" s="115"/>
      <c r="D13" s="115"/>
      <c r="E13" s="152">
        <f t="shared" si="0"/>
        <v>0</v>
      </c>
    </row>
    <row r="14" spans="1:11" ht="36" customHeight="1" x14ac:dyDescent="0.25">
      <c r="A14" s="50" t="s">
        <v>39</v>
      </c>
      <c r="B14" s="53" t="s">
        <v>83</v>
      </c>
      <c r="C14" s="115"/>
      <c r="D14" s="115"/>
      <c r="E14" s="152">
        <f t="shared" si="0"/>
        <v>0</v>
      </c>
    </row>
    <row r="15" spans="1:11" ht="36" customHeight="1" x14ac:dyDescent="0.25">
      <c r="A15" s="50" t="s">
        <v>40</v>
      </c>
      <c r="B15" s="51" t="s">
        <v>27</v>
      </c>
      <c r="C15" s="115"/>
      <c r="D15" s="115"/>
      <c r="E15" s="152">
        <f t="shared" si="0"/>
        <v>0</v>
      </c>
    </row>
    <row r="16" spans="1:11" ht="36" customHeight="1" x14ac:dyDescent="0.25">
      <c r="A16" s="50" t="s">
        <v>41</v>
      </c>
      <c r="B16" s="54" t="s">
        <v>84</v>
      </c>
      <c r="C16" s="115"/>
      <c r="D16" s="115"/>
      <c r="E16" s="152">
        <f t="shared" si="0"/>
        <v>0</v>
      </c>
    </row>
    <row r="17" spans="1:5" ht="36" customHeight="1" x14ac:dyDescent="0.25">
      <c r="A17" s="50" t="s">
        <v>42</v>
      </c>
      <c r="B17" s="51" t="s">
        <v>28</v>
      </c>
      <c r="C17" s="115"/>
      <c r="D17" s="115"/>
      <c r="E17" s="152">
        <f t="shared" si="0"/>
        <v>0</v>
      </c>
    </row>
    <row r="18" spans="1:5" ht="36" customHeight="1" x14ac:dyDescent="0.25">
      <c r="A18" s="50" t="s">
        <v>46</v>
      </c>
      <c r="B18" s="53" t="s">
        <v>85</v>
      </c>
      <c r="C18" s="115"/>
      <c r="D18" s="115"/>
      <c r="E18" s="152">
        <f t="shared" si="0"/>
        <v>0</v>
      </c>
    </row>
    <row r="19" spans="1:5" ht="36" customHeight="1" x14ac:dyDescent="0.25">
      <c r="A19" s="50" t="s">
        <v>20</v>
      </c>
      <c r="B19" s="51" t="s">
        <v>86</v>
      </c>
      <c r="C19" s="115">
        <v>203700</v>
      </c>
      <c r="D19" s="115">
        <v>203700</v>
      </c>
      <c r="E19" s="152">
        <f t="shared" si="0"/>
        <v>1</v>
      </c>
    </row>
    <row r="20" spans="1:5" ht="36" customHeight="1" x14ac:dyDescent="0.25">
      <c r="A20" s="50" t="s">
        <v>47</v>
      </c>
      <c r="B20" s="51" t="s">
        <v>87</v>
      </c>
      <c r="C20" s="115">
        <v>3</v>
      </c>
      <c r="D20" s="115">
        <v>3</v>
      </c>
      <c r="E20" s="152">
        <f t="shared" si="0"/>
        <v>1</v>
      </c>
    </row>
    <row r="21" spans="1:5" ht="36" customHeight="1" x14ac:dyDescent="0.25">
      <c r="A21" s="50" t="s">
        <v>56</v>
      </c>
      <c r="B21" s="51" t="s">
        <v>69</v>
      </c>
      <c r="C21" s="115">
        <v>161300</v>
      </c>
      <c r="D21" s="115">
        <v>125003</v>
      </c>
      <c r="E21" s="152">
        <f t="shared" si="0"/>
        <v>0.77497210167389952</v>
      </c>
    </row>
    <row r="22" spans="1:5" ht="36" customHeight="1" x14ac:dyDescent="0.25">
      <c r="A22" s="50" t="s">
        <v>57</v>
      </c>
      <c r="B22" s="51" t="s">
        <v>88</v>
      </c>
      <c r="C22" s="115">
        <v>2</v>
      </c>
      <c r="D22" s="115">
        <v>2</v>
      </c>
      <c r="E22" s="152">
        <f t="shared" si="0"/>
        <v>1</v>
      </c>
    </row>
    <row r="23" spans="1:5" ht="36" customHeight="1" x14ac:dyDescent="0.25">
      <c r="A23" s="50" t="s">
        <v>58</v>
      </c>
      <c r="B23" s="51" t="s">
        <v>29</v>
      </c>
      <c r="C23" s="115">
        <v>694969</v>
      </c>
      <c r="D23" s="115">
        <v>651447</v>
      </c>
      <c r="E23" s="152">
        <f t="shared" si="0"/>
        <v>0.93737562394869411</v>
      </c>
    </row>
    <row r="24" spans="1:5" ht="36" customHeight="1" x14ac:dyDescent="0.25">
      <c r="A24" s="50" t="s">
        <v>59</v>
      </c>
      <c r="B24" s="51" t="s">
        <v>22</v>
      </c>
      <c r="C24" s="115">
        <v>373000</v>
      </c>
      <c r="D24" s="115">
        <v>334157</v>
      </c>
      <c r="E24" s="152">
        <f t="shared" si="0"/>
        <v>0.89586327077747985</v>
      </c>
    </row>
    <row r="25" spans="1:5" ht="36" customHeight="1" x14ac:dyDescent="0.25">
      <c r="A25" s="50" t="s">
        <v>60</v>
      </c>
      <c r="B25" s="55" t="s">
        <v>23</v>
      </c>
      <c r="C25" s="115">
        <v>440000</v>
      </c>
      <c r="D25" s="115">
        <v>306250</v>
      </c>
      <c r="E25" s="152">
        <f t="shared" si="0"/>
        <v>0.69602272727272729</v>
      </c>
    </row>
    <row r="26" spans="1:5" ht="36" customHeight="1" x14ac:dyDescent="0.25">
      <c r="A26" s="50" t="s">
        <v>48</v>
      </c>
      <c r="B26" s="51" t="s">
        <v>30</v>
      </c>
      <c r="C26" s="115">
        <v>437000</v>
      </c>
      <c r="D26" s="115">
        <v>436637</v>
      </c>
      <c r="E26" s="152">
        <f t="shared" si="0"/>
        <v>0.99916933638443939</v>
      </c>
    </row>
    <row r="27" spans="1:5" ht="36" customHeight="1" x14ac:dyDescent="0.25">
      <c r="A27" s="50" t="s">
        <v>49</v>
      </c>
      <c r="B27" s="51" t="s">
        <v>31</v>
      </c>
      <c r="C27" s="115">
        <v>342000</v>
      </c>
      <c r="D27" s="115">
        <v>341508</v>
      </c>
      <c r="E27" s="152">
        <f t="shared" si="0"/>
        <v>0.99856140350877198</v>
      </c>
    </row>
    <row r="28" spans="1:5" ht="36" customHeight="1" x14ac:dyDescent="0.25">
      <c r="A28" s="50" t="s">
        <v>64</v>
      </c>
      <c r="B28" s="51" t="s">
        <v>242</v>
      </c>
      <c r="C28" s="115">
        <v>1</v>
      </c>
      <c r="D28" s="115">
        <v>1</v>
      </c>
      <c r="E28" s="152">
        <f t="shared" si="0"/>
        <v>1</v>
      </c>
    </row>
    <row r="29" spans="1:5" ht="36" customHeight="1" x14ac:dyDescent="0.25">
      <c r="A29" s="50" t="s">
        <v>21</v>
      </c>
      <c r="B29" s="51" t="s">
        <v>32</v>
      </c>
      <c r="C29" s="115"/>
      <c r="D29" s="115"/>
      <c r="E29" s="152">
        <f t="shared" si="0"/>
        <v>0</v>
      </c>
    </row>
    <row r="30" spans="1:5" ht="36" customHeight="1" x14ac:dyDescent="0.25">
      <c r="A30" s="50" t="s">
        <v>61</v>
      </c>
      <c r="B30" s="51" t="s">
        <v>33</v>
      </c>
      <c r="C30" s="115">
        <v>234000</v>
      </c>
      <c r="D30" s="115">
        <v>113388</v>
      </c>
      <c r="E30" s="152">
        <f t="shared" si="0"/>
        <v>0.48456410256410254</v>
      </c>
    </row>
    <row r="31" spans="1:5" ht="36" customHeight="1" x14ac:dyDescent="0.25">
      <c r="A31" s="50" t="s">
        <v>62</v>
      </c>
      <c r="B31" s="51" t="s">
        <v>34</v>
      </c>
      <c r="C31" s="115"/>
      <c r="D31" s="115"/>
      <c r="E31" s="152">
        <f>IF(C31=0,0,D31/C31)</f>
        <v>0</v>
      </c>
    </row>
    <row r="32" spans="1:5" x14ac:dyDescent="0.25">
      <c r="A32" s="4"/>
      <c r="B32" s="5"/>
      <c r="C32" s="5"/>
      <c r="D32" s="5"/>
      <c r="E32" s="5"/>
    </row>
    <row r="33" spans="1:5" ht="21.6" customHeight="1" x14ac:dyDescent="0.25">
      <c r="A33" s="4"/>
      <c r="B33" s="6"/>
      <c r="C33" s="6"/>
      <c r="D33" s="4"/>
    </row>
    <row r="34" spans="1:5" ht="38.450000000000003" customHeight="1" x14ac:dyDescent="0.25">
      <c r="A34" s="4"/>
      <c r="B34" s="374" t="s">
        <v>241</v>
      </c>
      <c r="C34" s="374"/>
      <c r="D34" s="374"/>
      <c r="E34" s="374"/>
    </row>
    <row r="35" spans="1:5" x14ac:dyDescent="0.25">
      <c r="A35" s="4"/>
      <c r="B35" s="5"/>
      <c r="C35" s="5"/>
      <c r="D35" s="5"/>
      <c r="E35" s="5"/>
    </row>
    <row r="36" spans="1:5" ht="24" customHeight="1" x14ac:dyDescent="0.25"/>
    <row r="37" spans="1:5" x14ac:dyDescent="0.25">
      <c r="A37" s="4"/>
      <c r="B37" s="5"/>
      <c r="C37" s="5"/>
    </row>
    <row r="38" spans="1:5" x14ac:dyDescent="0.25">
      <c r="A38" s="4"/>
    </row>
    <row r="39" spans="1:5" x14ac:dyDescent="0.25">
      <c r="A39" s="4"/>
      <c r="D39" s="5"/>
      <c r="E39" s="5"/>
    </row>
    <row r="40" spans="1:5" x14ac:dyDescent="0.25">
      <c r="A40" s="4"/>
      <c r="D40" s="5"/>
      <c r="E40" s="5"/>
    </row>
    <row r="41" spans="1:5" x14ac:dyDescent="0.25">
      <c r="A41" s="4"/>
      <c r="B41" s="5"/>
      <c r="C41" s="5"/>
      <c r="D41" s="5"/>
      <c r="E41" s="5"/>
    </row>
    <row r="42" spans="1:5" x14ac:dyDescent="0.25">
      <c r="A42" s="4"/>
      <c r="B42" s="5"/>
      <c r="C42" s="5"/>
      <c r="D42" s="5"/>
      <c r="E42" s="5"/>
    </row>
    <row r="43" spans="1:5" x14ac:dyDescent="0.25">
      <c r="A43" s="4"/>
      <c r="B43" s="5"/>
      <c r="C43" s="5"/>
      <c r="D43" s="5"/>
      <c r="E43" s="5"/>
    </row>
    <row r="44" spans="1:5" x14ac:dyDescent="0.25">
      <c r="A44" s="4"/>
      <c r="B44" s="5"/>
      <c r="C44" s="5"/>
      <c r="D44" s="5"/>
      <c r="E44" s="5"/>
    </row>
    <row r="45" spans="1:5" x14ac:dyDescent="0.25">
      <c r="A45" s="4"/>
      <c r="B45" s="5"/>
      <c r="C45" s="5"/>
    </row>
    <row r="46" spans="1:5" x14ac:dyDescent="0.25">
      <c r="A46" s="4"/>
      <c r="B46" s="5"/>
      <c r="C46" s="5"/>
    </row>
    <row r="47" spans="1:5" x14ac:dyDescent="0.25">
      <c r="A47" s="4"/>
    </row>
    <row r="48" spans="1:5" x14ac:dyDescent="0.25">
      <c r="A48" s="4"/>
      <c r="D48" s="5"/>
      <c r="E48" s="5"/>
    </row>
    <row r="49" spans="1:5" x14ac:dyDescent="0.25">
      <c r="A49" s="4"/>
      <c r="D49" s="5"/>
      <c r="E49" s="5"/>
    </row>
    <row r="50" spans="1:5" x14ac:dyDescent="0.25">
      <c r="A50" s="4"/>
      <c r="B50" s="5"/>
      <c r="C50" s="5"/>
      <c r="D50" s="5"/>
      <c r="E50" s="5"/>
    </row>
    <row r="51" spans="1:5" x14ac:dyDescent="0.25">
      <c r="A51" s="4"/>
      <c r="B51" s="5"/>
      <c r="C51" s="5"/>
      <c r="D51" s="5"/>
      <c r="E51" s="5"/>
    </row>
    <row r="52" spans="1:5" x14ac:dyDescent="0.25">
      <c r="A52" s="4"/>
      <c r="B52" s="5"/>
      <c r="C52" s="5"/>
    </row>
    <row r="53" spans="1:5" x14ac:dyDescent="0.25">
      <c r="A53" s="4"/>
      <c r="B53" s="5"/>
      <c r="C53" s="5"/>
    </row>
  </sheetData>
  <mergeCells count="2">
    <mergeCell ref="A2:E2"/>
    <mergeCell ref="B34:E34"/>
  </mergeCells>
  <phoneticPr fontId="3" type="noConversion"/>
  <pageMargins left="0.2" right="0.31496062992126" top="0.74803149606299202" bottom="0.74803149606299202" header="0.31496062992126" footer="0.31496062992126"/>
  <pageSetup orientation="portrait" r:id="rId1"/>
  <ignoredErrors>
    <ignoredError sqref="A4: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I15"/>
  <sheetViews>
    <sheetView view="pageBreakPreview" zoomScaleNormal="100" zoomScaleSheetLayoutView="100" workbookViewId="0">
      <selection activeCell="I20" sqref="I20"/>
    </sheetView>
  </sheetViews>
  <sheetFormatPr defaultRowHeight="14.25" x14ac:dyDescent="0.2"/>
  <cols>
    <col min="1" max="1" width="7.7109375" style="2" customWidth="1"/>
    <col min="2" max="2" width="27.85546875" style="2" customWidth="1"/>
    <col min="3" max="3" width="9.5703125" style="2" customWidth="1"/>
    <col min="4" max="4" width="13.5703125" style="2" customWidth="1"/>
    <col min="5" max="8" width="14.28515625" style="2" customWidth="1"/>
    <col min="9" max="9" width="12" style="2" customWidth="1"/>
    <col min="10" max="16384" width="9.140625" style="2"/>
  </cols>
  <sheetData>
    <row r="1" spans="1:9" ht="13.9" customHeight="1" x14ac:dyDescent="0.2">
      <c r="A1" s="375" t="s">
        <v>323</v>
      </c>
      <c r="B1" s="376"/>
      <c r="C1" s="376"/>
      <c r="D1" s="376"/>
      <c r="E1" s="376"/>
      <c r="F1" s="376"/>
      <c r="G1" s="376"/>
      <c r="H1" s="376"/>
      <c r="I1" s="376"/>
    </row>
    <row r="2" spans="1:9" ht="14.45" customHeight="1" x14ac:dyDescent="0.2">
      <c r="A2" s="375"/>
      <c r="B2" s="376"/>
      <c r="C2" s="376"/>
      <c r="D2" s="376"/>
      <c r="E2" s="376"/>
      <c r="F2" s="376"/>
      <c r="G2" s="376"/>
      <c r="H2" s="376"/>
      <c r="I2" s="376"/>
    </row>
    <row r="3" spans="1:9" ht="14.45" customHeight="1" x14ac:dyDescent="0.2">
      <c r="A3" s="144"/>
      <c r="B3" s="144"/>
      <c r="C3" s="144"/>
      <c r="D3" s="144"/>
      <c r="E3" s="144"/>
      <c r="F3" s="144"/>
      <c r="G3" s="144"/>
      <c r="H3" s="144"/>
      <c r="I3" s="89"/>
    </row>
    <row r="4" spans="1:9" ht="24.95" customHeight="1" x14ac:dyDescent="0.2">
      <c r="A4" s="373" t="s">
        <v>454</v>
      </c>
      <c r="B4" s="373"/>
      <c r="C4" s="373"/>
      <c r="D4" s="373"/>
      <c r="E4" s="373"/>
      <c r="F4" s="373"/>
      <c r="G4" s="373"/>
      <c r="H4" s="373"/>
      <c r="I4" s="373"/>
    </row>
    <row r="5" spans="1:9" ht="20.100000000000001" customHeight="1" x14ac:dyDescent="0.2"/>
    <row r="6" spans="1:9" ht="111.6" customHeight="1" x14ac:dyDescent="0.2">
      <c r="A6" s="65" t="s">
        <v>1</v>
      </c>
      <c r="B6" s="88" t="s">
        <v>65</v>
      </c>
      <c r="C6" s="88" t="s">
        <v>71</v>
      </c>
      <c r="D6" s="88" t="s">
        <v>290</v>
      </c>
      <c r="E6" s="88" t="s">
        <v>286</v>
      </c>
      <c r="F6" s="88" t="s">
        <v>66</v>
      </c>
      <c r="G6" s="88" t="s">
        <v>455</v>
      </c>
      <c r="H6" s="88" t="s">
        <v>456</v>
      </c>
      <c r="I6" s="88" t="s">
        <v>282</v>
      </c>
    </row>
    <row r="7" spans="1:9" ht="15" x14ac:dyDescent="0.2">
      <c r="A7" s="37">
        <v>1</v>
      </c>
      <c r="B7" s="90"/>
      <c r="C7" s="91"/>
      <c r="D7" s="92"/>
      <c r="E7" s="93"/>
      <c r="F7" s="93"/>
      <c r="G7" s="93"/>
      <c r="H7" s="93"/>
      <c r="I7" s="153">
        <f>IF(G7=0,0,H7/G7)</f>
        <v>0</v>
      </c>
    </row>
    <row r="8" spans="1:9" ht="15" x14ac:dyDescent="0.2">
      <c r="A8" s="37">
        <v>2</v>
      </c>
      <c r="B8" s="90"/>
      <c r="C8" s="91"/>
      <c r="D8" s="92"/>
      <c r="E8" s="93"/>
      <c r="F8" s="93"/>
      <c r="G8" s="93"/>
      <c r="H8" s="93"/>
      <c r="I8" s="153">
        <f t="shared" ref="I8:I14" si="0">IF(G8=0,0,H8/G8)</f>
        <v>0</v>
      </c>
    </row>
    <row r="9" spans="1:9" ht="15" x14ac:dyDescent="0.2">
      <c r="A9" s="37">
        <v>3</v>
      </c>
      <c r="B9" s="90"/>
      <c r="C9" s="91"/>
      <c r="D9" s="92"/>
      <c r="E9" s="93"/>
      <c r="F9" s="93"/>
      <c r="G9" s="93"/>
      <c r="H9" s="93"/>
      <c r="I9" s="153">
        <f t="shared" si="0"/>
        <v>0</v>
      </c>
    </row>
    <row r="10" spans="1:9" ht="15" x14ac:dyDescent="0.2">
      <c r="A10" s="37">
        <v>4</v>
      </c>
      <c r="B10" s="90"/>
      <c r="C10" s="91"/>
      <c r="D10" s="92"/>
      <c r="E10" s="93"/>
      <c r="F10" s="93"/>
      <c r="G10" s="93"/>
      <c r="H10" s="93"/>
      <c r="I10" s="153">
        <f t="shared" si="0"/>
        <v>0</v>
      </c>
    </row>
    <row r="11" spans="1:9" ht="15" x14ac:dyDescent="0.2">
      <c r="A11" s="37">
        <v>5</v>
      </c>
      <c r="B11" s="90"/>
      <c r="C11" s="91"/>
      <c r="D11" s="92"/>
      <c r="E11" s="93"/>
      <c r="F11" s="93"/>
      <c r="G11" s="93"/>
      <c r="H11" s="93"/>
      <c r="I11" s="153">
        <f t="shared" si="0"/>
        <v>0</v>
      </c>
    </row>
    <row r="12" spans="1:9" ht="15" x14ac:dyDescent="0.2">
      <c r="A12" s="37">
        <v>6</v>
      </c>
      <c r="B12" s="90"/>
      <c r="C12" s="91"/>
      <c r="D12" s="92"/>
      <c r="E12" s="93"/>
      <c r="F12" s="93"/>
      <c r="G12" s="93"/>
      <c r="H12" s="93"/>
      <c r="I12" s="153">
        <f t="shared" si="0"/>
        <v>0</v>
      </c>
    </row>
    <row r="13" spans="1:9" ht="15" x14ac:dyDescent="0.2">
      <c r="A13" s="37">
        <v>7</v>
      </c>
      <c r="B13" s="90"/>
      <c r="C13" s="91"/>
      <c r="D13" s="92"/>
      <c r="E13" s="93"/>
      <c r="F13" s="93"/>
      <c r="G13" s="93"/>
      <c r="H13" s="93"/>
      <c r="I13" s="153">
        <f t="shared" si="0"/>
        <v>0</v>
      </c>
    </row>
    <row r="14" spans="1:9" ht="15" x14ac:dyDescent="0.2">
      <c r="A14" s="37" t="s">
        <v>70</v>
      </c>
      <c r="B14" s="90"/>
      <c r="C14" s="91"/>
      <c r="D14" s="92"/>
      <c r="E14" s="93"/>
      <c r="F14" s="93"/>
      <c r="G14" s="93"/>
      <c r="H14" s="93"/>
      <c r="I14" s="153">
        <f t="shared" si="0"/>
        <v>0</v>
      </c>
    </row>
    <row r="15" spans="1:9" ht="15" x14ac:dyDescent="0.25">
      <c r="A15" s="377" t="s">
        <v>260</v>
      </c>
      <c r="B15" s="377"/>
      <c r="C15" s="56"/>
      <c r="D15" s="56"/>
      <c r="E15" s="64">
        <f>SUM(E7:E14)</f>
        <v>0</v>
      </c>
      <c r="F15" s="64">
        <f>SUM(F7:F14)</f>
        <v>0</v>
      </c>
      <c r="G15" s="64">
        <f>SUM(G7:G14)</f>
        <v>0</v>
      </c>
      <c r="H15" s="64">
        <f>SUM(H7:H14)</f>
        <v>0</v>
      </c>
      <c r="I15" s="64">
        <f>SUM(I7:I14)</f>
        <v>0</v>
      </c>
    </row>
  </sheetData>
  <mergeCells count="3">
    <mergeCell ref="A4:I4"/>
    <mergeCell ref="A1:I2"/>
    <mergeCell ref="A15:B15"/>
  </mergeCells>
  <phoneticPr fontId="3" type="noConversion"/>
  <pageMargins left="0.45" right="0.15748031496063" top="0.59055118110236204" bottom="0.196850393700787" header="0.511811023622047" footer="0.511811023622047"/>
  <pageSetup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J12"/>
  <sheetViews>
    <sheetView view="pageBreakPreview" zoomScaleNormal="100" zoomScaleSheetLayoutView="100" workbookViewId="0">
      <selection activeCell="K6" sqref="K6"/>
    </sheetView>
  </sheetViews>
  <sheetFormatPr defaultRowHeight="15" x14ac:dyDescent="0.25"/>
  <cols>
    <col min="1" max="1" width="5.28515625" style="29" customWidth="1"/>
    <col min="2" max="2" width="33.7109375" style="29" customWidth="1"/>
    <col min="3" max="3" width="11.28515625" style="29" customWidth="1"/>
    <col min="4" max="5" width="15.140625" style="29" customWidth="1"/>
    <col min="6" max="6" width="7.28515625" style="29" customWidth="1"/>
    <col min="7" max="7" width="11.28515625" style="29" customWidth="1"/>
    <col min="8" max="9" width="15.140625" style="29" customWidth="1"/>
    <col min="10" max="10" width="7.28515625" style="29" customWidth="1"/>
    <col min="11" max="16384" width="9.140625" style="29"/>
  </cols>
  <sheetData>
    <row r="1" spans="1:10" ht="15.75" x14ac:dyDescent="0.25">
      <c r="A1" s="30"/>
      <c r="B1" s="30"/>
      <c r="C1" s="30"/>
      <c r="D1" s="30"/>
      <c r="E1" s="30"/>
      <c r="F1" s="30"/>
      <c r="G1" s="30"/>
      <c r="H1" s="30"/>
      <c r="I1" s="30"/>
      <c r="J1" s="30"/>
    </row>
    <row r="2" spans="1:10" ht="24.95" customHeight="1" x14ac:dyDescent="0.25">
      <c r="A2" s="373" t="s">
        <v>457</v>
      </c>
      <c r="B2" s="373"/>
      <c r="C2" s="373"/>
      <c r="D2" s="373"/>
      <c r="E2" s="373"/>
      <c r="F2" s="373"/>
      <c r="G2" s="373"/>
      <c r="H2" s="373"/>
      <c r="I2" s="373"/>
      <c r="J2" s="373"/>
    </row>
    <row r="3" spans="1:10" ht="24.95" customHeight="1" x14ac:dyDescent="0.25">
      <c r="A3" s="31"/>
      <c r="B3" s="31"/>
      <c r="C3" s="31"/>
      <c r="D3" s="31"/>
      <c r="E3" s="31"/>
      <c r="F3" s="31"/>
      <c r="G3" s="31"/>
      <c r="H3" s="31"/>
      <c r="I3" s="31"/>
      <c r="J3" s="31"/>
    </row>
    <row r="4" spans="1:10" s="32" customFormat="1" ht="19.899999999999999" customHeight="1" x14ac:dyDescent="0.25">
      <c r="A4" s="381" t="s">
        <v>291</v>
      </c>
      <c r="B4" s="380" t="s">
        <v>206</v>
      </c>
      <c r="C4" s="378" t="s">
        <v>258</v>
      </c>
      <c r="D4" s="379"/>
      <c r="E4" s="379"/>
      <c r="F4" s="379"/>
      <c r="G4" s="379" t="s">
        <v>259</v>
      </c>
      <c r="H4" s="379"/>
      <c r="I4" s="379"/>
      <c r="J4" s="382"/>
    </row>
    <row r="5" spans="1:10" s="32" customFormat="1" ht="54.6" customHeight="1" x14ac:dyDescent="0.25">
      <c r="A5" s="381"/>
      <c r="B5" s="380"/>
      <c r="C5" s="59" t="s">
        <v>71</v>
      </c>
      <c r="D5" s="58" t="s">
        <v>458</v>
      </c>
      <c r="E5" s="59" t="s">
        <v>459</v>
      </c>
      <c r="F5" s="58" t="s">
        <v>283</v>
      </c>
      <c r="G5" s="59" t="s">
        <v>71</v>
      </c>
      <c r="H5" s="58" t="s">
        <v>458</v>
      </c>
      <c r="I5" s="59" t="s">
        <v>459</v>
      </c>
      <c r="J5" s="58" t="s">
        <v>264</v>
      </c>
    </row>
    <row r="6" spans="1:10" s="32" customFormat="1" ht="35.450000000000003" customHeight="1" x14ac:dyDescent="0.25">
      <c r="A6" s="57">
        <v>1</v>
      </c>
      <c r="B6" s="212" t="s">
        <v>159</v>
      </c>
      <c r="C6" s="117"/>
      <c r="D6" s="93"/>
      <c r="E6" s="93"/>
      <c r="F6" s="153">
        <f>IF(D6=0,0,E6/D6)</f>
        <v>0</v>
      </c>
      <c r="G6" s="117" t="s">
        <v>409</v>
      </c>
      <c r="H6" s="118">
        <v>110000</v>
      </c>
      <c r="I6" s="93">
        <v>102954</v>
      </c>
      <c r="J6" s="153">
        <f>IF(H6=0,0,I6/H6)</f>
        <v>0.93594545454545452</v>
      </c>
    </row>
    <row r="7" spans="1:10" s="32" customFormat="1" ht="40.9" customHeight="1" x14ac:dyDescent="0.25">
      <c r="A7" s="57">
        <v>2</v>
      </c>
      <c r="B7" s="116"/>
      <c r="C7" s="117"/>
      <c r="D7" s="93"/>
      <c r="E7" s="93"/>
      <c r="F7" s="153">
        <f>IF(D7=0,0,E7/D7)</f>
        <v>0</v>
      </c>
      <c r="G7" s="117"/>
      <c r="H7" s="118"/>
      <c r="I7" s="93"/>
      <c r="J7" s="153">
        <f>IF(H7=0,0,I7/H7)</f>
        <v>0</v>
      </c>
    </row>
    <row r="8" spans="1:10" s="32" customFormat="1" ht="41.45" customHeight="1" x14ac:dyDescent="0.25">
      <c r="A8" s="57">
        <v>3</v>
      </c>
      <c r="B8" s="116"/>
      <c r="C8" s="117"/>
      <c r="D8" s="93"/>
      <c r="E8" s="93"/>
      <c r="F8" s="153">
        <f>IF(D8=0,0,E8/D8)</f>
        <v>0</v>
      </c>
      <c r="G8" s="117"/>
      <c r="H8" s="118"/>
      <c r="I8" s="93"/>
      <c r="J8" s="153">
        <f>IF(H8=0,0,I8/H8)</f>
        <v>0</v>
      </c>
    </row>
    <row r="9" spans="1:10" s="32" customFormat="1" ht="41.45" customHeight="1" x14ac:dyDescent="0.25">
      <c r="A9" s="57">
        <v>4</v>
      </c>
      <c r="B9" s="116"/>
      <c r="C9" s="117"/>
      <c r="D9" s="93"/>
      <c r="E9" s="93"/>
      <c r="F9" s="153">
        <f>IF(D9=0,0,E9/D9)</f>
        <v>0</v>
      </c>
      <c r="G9" s="117"/>
      <c r="H9" s="118"/>
      <c r="I9" s="93"/>
      <c r="J9" s="153">
        <f>IF(H9=0,0,I9/H9)</f>
        <v>0</v>
      </c>
    </row>
    <row r="10" spans="1:10" s="32" customFormat="1" ht="19.899999999999999" customHeight="1" x14ac:dyDescent="0.25">
      <c r="A10" s="377" t="s">
        <v>260</v>
      </c>
      <c r="B10" s="377"/>
      <c r="C10" s="94" t="s">
        <v>257</v>
      </c>
      <c r="D10" s="119">
        <f>SUM(D6:D9)</f>
        <v>0</v>
      </c>
      <c r="E10" s="119">
        <f>SUM(E6:E9)</f>
        <v>0</v>
      </c>
      <c r="F10" s="155">
        <f>IF(D10=0,0,E10/D10)</f>
        <v>0</v>
      </c>
      <c r="G10" s="94" t="s">
        <v>257</v>
      </c>
      <c r="H10" s="119">
        <f>SUM(H6:H9)</f>
        <v>110000</v>
      </c>
      <c r="I10" s="119">
        <f>SUM(I6:I9)</f>
        <v>102954</v>
      </c>
      <c r="J10" s="155">
        <f>IF(H10=0,0,I10/H10)</f>
        <v>0.93594545454545452</v>
      </c>
    </row>
    <row r="11" spans="1:10" ht="20.100000000000001" customHeight="1" x14ac:dyDescent="0.25"/>
    <row r="12" spans="1:10" ht="20.100000000000001" customHeight="1" x14ac:dyDescent="0.25"/>
  </sheetData>
  <mergeCells count="6">
    <mergeCell ref="A10:B10"/>
    <mergeCell ref="C4:F4"/>
    <mergeCell ref="B4:B5"/>
    <mergeCell ref="A4:A5"/>
    <mergeCell ref="A2:J2"/>
    <mergeCell ref="G4:J4"/>
  </mergeCells>
  <pageMargins left="0.15748031496063" right="0.15748031496063" top="0.59055118110236204" bottom="0.196850393700787" header="0.511811023622047" footer="0.511811023622047"/>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J23"/>
  <sheetViews>
    <sheetView view="pageBreakPreview" zoomScaleNormal="100" zoomScaleSheetLayoutView="100" workbookViewId="0">
      <selection activeCell="D12" sqref="D12"/>
    </sheetView>
  </sheetViews>
  <sheetFormatPr defaultRowHeight="15.75" x14ac:dyDescent="0.25"/>
  <cols>
    <col min="1" max="1" width="4.85546875" style="1" customWidth="1"/>
    <col min="2" max="2" width="29" style="1" customWidth="1"/>
    <col min="3" max="4" width="13.7109375" style="1" customWidth="1"/>
    <col min="5" max="5" width="12.42578125" style="1" customWidth="1"/>
    <col min="6" max="8" width="11.7109375" style="1" customWidth="1"/>
    <col min="9" max="9" width="10.28515625" style="1" customWidth="1"/>
    <col min="10" max="10" width="22.5703125" style="1" customWidth="1"/>
    <col min="11" max="11" width="12" style="1" customWidth="1"/>
    <col min="12" max="12" width="10.85546875" style="1" customWidth="1"/>
    <col min="13" max="13" width="11.85546875" style="1" customWidth="1"/>
    <col min="14" max="14" width="12.140625" style="1" customWidth="1"/>
    <col min="15" max="15" width="13.28515625" style="1" customWidth="1"/>
    <col min="16" max="16384" width="9.140625" style="1"/>
  </cols>
  <sheetData>
    <row r="1" spans="1:10" ht="15.6" customHeight="1" x14ac:dyDescent="0.25">
      <c r="A1" s="375" t="s">
        <v>324</v>
      </c>
      <c r="B1" s="376"/>
      <c r="C1" s="376"/>
      <c r="D1" s="376"/>
      <c r="E1" s="376"/>
      <c r="F1" s="376"/>
      <c r="G1" s="376"/>
      <c r="H1" s="376"/>
      <c r="I1" s="376"/>
      <c r="J1" s="376"/>
    </row>
    <row r="2" spans="1:10" ht="15.6" customHeight="1" x14ac:dyDescent="0.25">
      <c r="A2" s="375"/>
      <c r="B2" s="376"/>
      <c r="C2" s="376"/>
      <c r="D2" s="376"/>
      <c r="E2" s="376"/>
      <c r="F2" s="376"/>
      <c r="G2" s="376"/>
      <c r="H2" s="376"/>
      <c r="I2" s="376"/>
      <c r="J2" s="376"/>
    </row>
    <row r="3" spans="1:10" ht="18.75" x14ac:dyDescent="0.25">
      <c r="A3" s="145"/>
      <c r="B3" s="144"/>
      <c r="C3" s="144"/>
      <c r="D3" s="144"/>
      <c r="E3" s="144"/>
      <c r="F3" s="144"/>
      <c r="G3" s="144"/>
      <c r="H3" s="144"/>
      <c r="I3" s="144"/>
      <c r="J3" s="71"/>
    </row>
    <row r="4" spans="1:10" x14ac:dyDescent="0.25">
      <c r="A4" s="390" t="s">
        <v>460</v>
      </c>
      <c r="B4" s="390"/>
      <c r="C4" s="390"/>
      <c r="D4" s="390"/>
      <c r="E4" s="390"/>
      <c r="F4" s="390"/>
      <c r="G4" s="390"/>
      <c r="H4" s="390"/>
      <c r="I4" s="390"/>
      <c r="J4" s="390"/>
    </row>
    <row r="5" spans="1:10" x14ac:dyDescent="0.25">
      <c r="A5" s="26"/>
      <c r="B5" s="26"/>
      <c r="C5" s="26"/>
      <c r="D5" s="26"/>
      <c r="E5" s="26"/>
      <c r="F5" s="26"/>
      <c r="G5" s="26"/>
      <c r="H5" s="26"/>
      <c r="I5" s="26"/>
      <c r="J5" s="26"/>
    </row>
    <row r="6" spans="1:10" s="3" customFormat="1" ht="25.9" customHeight="1" x14ac:dyDescent="0.25">
      <c r="A6" s="326" t="s">
        <v>199</v>
      </c>
      <c r="B6" s="384" t="s">
        <v>198</v>
      </c>
      <c r="C6" s="383" t="s">
        <v>191</v>
      </c>
      <c r="D6" s="383" t="s">
        <v>192</v>
      </c>
      <c r="E6" s="384" t="s">
        <v>193</v>
      </c>
      <c r="F6" s="391" t="s">
        <v>194</v>
      </c>
      <c r="G6" s="391"/>
      <c r="H6" s="391"/>
      <c r="I6" s="388" t="s">
        <v>293</v>
      </c>
      <c r="J6" s="384" t="s">
        <v>292</v>
      </c>
    </row>
    <row r="7" spans="1:10" ht="30" x14ac:dyDescent="0.25">
      <c r="A7" s="311"/>
      <c r="B7" s="285"/>
      <c r="C7" s="384"/>
      <c r="D7" s="384"/>
      <c r="E7" s="285"/>
      <c r="F7" s="42" t="s">
        <v>195</v>
      </c>
      <c r="G7" s="42" t="s">
        <v>196</v>
      </c>
      <c r="H7" s="42" t="s">
        <v>197</v>
      </c>
      <c r="I7" s="389"/>
      <c r="J7" s="285"/>
    </row>
    <row r="8" spans="1:10" s="104" customFormat="1" x14ac:dyDescent="0.25">
      <c r="A8" s="99"/>
      <c r="B8" s="100"/>
      <c r="C8" s="101"/>
      <c r="D8" s="101"/>
      <c r="E8" s="100"/>
      <c r="F8" s="100"/>
      <c r="G8" s="100"/>
      <c r="H8" s="100"/>
      <c r="I8" s="102"/>
      <c r="J8" s="103"/>
    </row>
    <row r="9" spans="1:10" ht="29.45" customHeight="1" x14ac:dyDescent="0.25">
      <c r="A9" s="385" t="s">
        <v>462</v>
      </c>
      <c r="B9" s="386"/>
      <c r="C9" s="386"/>
      <c r="D9" s="386"/>
      <c r="E9" s="386"/>
      <c r="F9" s="386"/>
      <c r="G9" s="386"/>
      <c r="H9" s="386"/>
      <c r="I9" s="386"/>
      <c r="J9" s="387"/>
    </row>
    <row r="10" spans="1:10" ht="27" customHeight="1" x14ac:dyDescent="0.25">
      <c r="A10" s="38">
        <v>1</v>
      </c>
      <c r="B10" s="98" t="s">
        <v>473</v>
      </c>
      <c r="C10" s="164">
        <v>880000</v>
      </c>
      <c r="D10" s="164">
        <v>880000</v>
      </c>
      <c r="E10" s="97" t="s">
        <v>410</v>
      </c>
      <c r="F10" s="213">
        <v>44992</v>
      </c>
      <c r="G10" s="213">
        <v>45013</v>
      </c>
      <c r="H10" s="213">
        <v>45084</v>
      </c>
      <c r="I10" s="97">
        <v>1</v>
      </c>
      <c r="J10" s="97"/>
    </row>
    <row r="11" spans="1:10" ht="19.899999999999999" customHeight="1" x14ac:dyDescent="0.25">
      <c r="A11" s="38">
        <v>2</v>
      </c>
      <c r="B11" s="97" t="s">
        <v>474</v>
      </c>
      <c r="C11" s="164">
        <v>1200000</v>
      </c>
      <c r="D11" s="164">
        <v>1200000</v>
      </c>
      <c r="E11" s="97" t="s">
        <v>410</v>
      </c>
      <c r="F11" s="213">
        <v>45086</v>
      </c>
      <c r="G11" s="213">
        <v>45111</v>
      </c>
      <c r="H11" s="213">
        <v>45190</v>
      </c>
      <c r="I11" s="97">
        <v>1</v>
      </c>
      <c r="J11" s="97"/>
    </row>
    <row r="12" spans="1:10" ht="19.899999999999999" customHeight="1" x14ac:dyDescent="0.25">
      <c r="A12" s="38">
        <v>3</v>
      </c>
      <c r="B12" s="97"/>
      <c r="C12" s="164"/>
      <c r="D12" s="164"/>
      <c r="E12" s="97"/>
      <c r="F12" s="97"/>
      <c r="G12" s="97"/>
      <c r="H12" s="97"/>
      <c r="I12" s="97"/>
      <c r="J12" s="97"/>
    </row>
    <row r="13" spans="1:10" ht="19.899999999999999" customHeight="1" x14ac:dyDescent="0.25">
      <c r="A13" s="38">
        <v>4</v>
      </c>
      <c r="B13" s="97"/>
      <c r="C13" s="164"/>
      <c r="D13" s="164"/>
      <c r="E13" s="97"/>
      <c r="F13" s="97"/>
      <c r="G13" s="97"/>
      <c r="H13" s="97"/>
      <c r="I13" s="97"/>
      <c r="J13" s="97"/>
    </row>
    <row r="14" spans="1:10" ht="19.899999999999999" customHeight="1" x14ac:dyDescent="0.25">
      <c r="A14" s="38">
        <v>5</v>
      </c>
      <c r="B14" s="97"/>
      <c r="C14" s="164"/>
      <c r="D14" s="164"/>
      <c r="E14" s="97"/>
      <c r="F14" s="97"/>
      <c r="G14" s="97"/>
      <c r="H14" s="97"/>
      <c r="I14" s="97"/>
      <c r="J14" s="97"/>
    </row>
    <row r="15" spans="1:10" ht="19.899999999999999" customHeight="1" x14ac:dyDescent="0.25">
      <c r="A15" s="38">
        <v>6</v>
      </c>
      <c r="B15" s="97"/>
      <c r="C15" s="164"/>
      <c r="D15" s="164"/>
      <c r="E15" s="97"/>
      <c r="F15" s="97"/>
      <c r="G15" s="97"/>
      <c r="H15" s="97"/>
      <c r="I15" s="97"/>
      <c r="J15" s="97"/>
    </row>
    <row r="16" spans="1:10" ht="30.6" customHeight="1" x14ac:dyDescent="0.25">
      <c r="A16" s="385" t="s">
        <v>461</v>
      </c>
      <c r="B16" s="386"/>
      <c r="C16" s="386"/>
      <c r="D16" s="386"/>
      <c r="E16" s="386"/>
      <c r="F16" s="386"/>
      <c r="G16" s="386"/>
      <c r="H16" s="386"/>
      <c r="I16" s="386"/>
      <c r="J16" s="387"/>
    </row>
    <row r="17" spans="1:10" ht="19.899999999999999" customHeight="1" x14ac:dyDescent="0.25">
      <c r="A17" s="38">
        <v>1</v>
      </c>
      <c r="B17" s="97"/>
      <c r="C17" s="164"/>
      <c r="D17" s="164"/>
      <c r="E17" s="97"/>
      <c r="F17" s="97"/>
      <c r="G17" s="27"/>
      <c r="H17" s="27"/>
      <c r="I17" s="27"/>
      <c r="J17" s="27"/>
    </row>
    <row r="18" spans="1:10" ht="19.899999999999999" customHeight="1" x14ac:dyDescent="0.25">
      <c r="A18" s="38">
        <v>2</v>
      </c>
      <c r="B18" s="27"/>
      <c r="C18" s="164"/>
      <c r="D18" s="164"/>
      <c r="E18" s="27"/>
      <c r="F18" s="27"/>
      <c r="G18" s="27"/>
      <c r="H18" s="27"/>
      <c r="I18" s="27"/>
      <c r="J18" s="27"/>
    </row>
    <row r="19" spans="1:10" ht="19.899999999999999" customHeight="1" x14ac:dyDescent="0.25">
      <c r="A19" s="38">
        <v>3</v>
      </c>
      <c r="B19" s="27"/>
      <c r="C19" s="164"/>
      <c r="D19" s="164"/>
      <c r="E19" s="27"/>
      <c r="F19" s="27"/>
      <c r="G19" s="27"/>
      <c r="H19" s="27"/>
      <c r="I19" s="27"/>
      <c r="J19" s="27"/>
    </row>
    <row r="20" spans="1:10" ht="19.899999999999999" customHeight="1" x14ac:dyDescent="0.25">
      <c r="A20" s="38">
        <v>4</v>
      </c>
      <c r="B20" s="27"/>
      <c r="C20" s="164"/>
      <c r="D20" s="164"/>
      <c r="E20" s="27"/>
      <c r="F20" s="27"/>
      <c r="G20" s="27"/>
      <c r="H20" s="27"/>
      <c r="I20" s="27"/>
      <c r="J20" s="27"/>
    </row>
    <row r="21" spans="1:10" ht="19.899999999999999" customHeight="1" x14ac:dyDescent="0.25">
      <c r="A21" s="38">
        <v>5</v>
      </c>
      <c r="B21" s="27"/>
      <c r="C21" s="164"/>
      <c r="D21" s="164"/>
      <c r="E21" s="27"/>
      <c r="F21" s="27"/>
      <c r="G21" s="27"/>
      <c r="H21" s="27"/>
      <c r="I21" s="27"/>
      <c r="J21" s="27"/>
    </row>
    <row r="22" spans="1:10" ht="19.899999999999999" customHeight="1" x14ac:dyDescent="0.25">
      <c r="A22" s="38">
        <v>6</v>
      </c>
      <c r="B22" s="27"/>
      <c r="C22" s="164"/>
      <c r="D22" s="164"/>
      <c r="E22" s="27"/>
      <c r="F22" s="27"/>
      <c r="G22" s="27"/>
      <c r="H22" s="27"/>
      <c r="I22" s="27"/>
      <c r="J22" s="27"/>
    </row>
    <row r="23" spans="1:10" ht="19.899999999999999" customHeight="1" x14ac:dyDescent="0.25">
      <c r="A23" s="38">
        <v>7</v>
      </c>
      <c r="B23" s="27"/>
      <c r="C23" s="164"/>
      <c r="D23" s="164"/>
      <c r="E23" s="27"/>
      <c r="F23" s="27"/>
      <c r="G23" s="27"/>
      <c r="H23" s="27"/>
      <c r="I23" s="27"/>
      <c r="J23" s="27"/>
    </row>
  </sheetData>
  <mergeCells count="12">
    <mergeCell ref="C6:C7"/>
    <mergeCell ref="A1:J2"/>
    <mergeCell ref="A9:J9"/>
    <mergeCell ref="A16:J16"/>
    <mergeCell ref="D6:D7"/>
    <mergeCell ref="I6:I7"/>
    <mergeCell ref="J6:J7"/>
    <mergeCell ref="A4:J4"/>
    <mergeCell ref="F6:H6"/>
    <mergeCell ref="A6:A7"/>
    <mergeCell ref="B6:B7"/>
    <mergeCell ref="E6:E7"/>
  </mergeCells>
  <phoneticPr fontId="3" type="noConversion"/>
  <pageMargins left="0.2" right="0.2" top="0.75" bottom="0.75" header="0.3" footer="0.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J21"/>
  <sheetViews>
    <sheetView view="pageBreakPreview" zoomScaleNormal="100" zoomScaleSheetLayoutView="100" workbookViewId="0">
      <selection activeCell="J9" sqref="J9"/>
    </sheetView>
  </sheetViews>
  <sheetFormatPr defaultRowHeight="15.75" x14ac:dyDescent="0.25"/>
  <cols>
    <col min="1" max="1" width="4.85546875" style="1" customWidth="1"/>
    <col min="2" max="2" width="31.140625" style="1" customWidth="1"/>
    <col min="3" max="4" width="13.7109375" style="1" customWidth="1"/>
    <col min="5" max="8" width="11.7109375" style="1" customWidth="1"/>
    <col min="9" max="9" width="10.28515625" style="1" customWidth="1"/>
    <col min="10" max="10" width="22.5703125" style="1" customWidth="1"/>
    <col min="11" max="11" width="12" style="1" customWidth="1"/>
    <col min="12" max="12" width="10.85546875" style="1" customWidth="1"/>
    <col min="13" max="13" width="11.85546875" style="1" customWidth="1"/>
    <col min="14" max="14" width="12.140625" style="1" customWidth="1"/>
    <col min="15" max="15" width="13.28515625" style="1" customWidth="1"/>
    <col min="16" max="16384" width="9.140625" style="1"/>
  </cols>
  <sheetData>
    <row r="1" spans="1:10" x14ac:dyDescent="0.25">
      <c r="A1" s="95"/>
      <c r="B1" s="95"/>
      <c r="C1" s="95"/>
      <c r="D1" s="95"/>
      <c r="E1" s="95"/>
      <c r="F1" s="95"/>
      <c r="G1" s="95"/>
      <c r="H1" s="95"/>
      <c r="I1" s="95"/>
      <c r="J1" s="71"/>
    </row>
    <row r="2" spans="1:10" x14ac:dyDescent="0.25">
      <c r="A2" s="390" t="s">
        <v>463</v>
      </c>
      <c r="B2" s="390"/>
      <c r="C2" s="390"/>
      <c r="D2" s="390"/>
      <c r="E2" s="390"/>
      <c r="F2" s="390"/>
      <c r="G2" s="390"/>
      <c r="H2" s="390"/>
      <c r="I2" s="390"/>
      <c r="J2" s="390"/>
    </row>
    <row r="3" spans="1:10" x14ac:dyDescent="0.25">
      <c r="A3" s="26"/>
      <c r="B3" s="26"/>
      <c r="C3" s="26"/>
      <c r="D3" s="26"/>
      <c r="E3" s="26"/>
      <c r="F3" s="26"/>
      <c r="G3" s="26"/>
      <c r="H3" s="26"/>
      <c r="I3" s="26"/>
      <c r="J3" s="26"/>
    </row>
    <row r="4" spans="1:10" s="3" customFormat="1" ht="25.9" customHeight="1" x14ac:dyDescent="0.25">
      <c r="A4" s="326" t="s">
        <v>199</v>
      </c>
      <c r="B4" s="384" t="s">
        <v>198</v>
      </c>
      <c r="C4" s="383" t="s">
        <v>191</v>
      </c>
      <c r="D4" s="383" t="s">
        <v>192</v>
      </c>
      <c r="E4" s="384" t="s">
        <v>193</v>
      </c>
      <c r="F4" s="391" t="s">
        <v>194</v>
      </c>
      <c r="G4" s="391"/>
      <c r="H4" s="391"/>
      <c r="I4" s="388" t="s">
        <v>293</v>
      </c>
      <c r="J4" s="384" t="s">
        <v>292</v>
      </c>
    </row>
    <row r="5" spans="1:10" ht="30" x14ac:dyDescent="0.25">
      <c r="A5" s="311"/>
      <c r="B5" s="285"/>
      <c r="C5" s="384"/>
      <c r="D5" s="384"/>
      <c r="E5" s="285"/>
      <c r="F5" s="42" t="s">
        <v>195</v>
      </c>
      <c r="G5" s="42" t="s">
        <v>196</v>
      </c>
      <c r="H5" s="42" t="s">
        <v>197</v>
      </c>
      <c r="I5" s="389"/>
      <c r="J5" s="285"/>
    </row>
    <row r="6" spans="1:10" s="104" customFormat="1" x14ac:dyDescent="0.25">
      <c r="A6" s="99"/>
      <c r="B6" s="100"/>
      <c r="C6" s="101"/>
      <c r="D6" s="101"/>
      <c r="E6" s="100"/>
      <c r="F6" s="100"/>
      <c r="G6" s="100"/>
      <c r="H6" s="100"/>
      <c r="I6" s="102"/>
      <c r="J6" s="103"/>
    </row>
    <row r="7" spans="1:10" ht="29.45" customHeight="1" x14ac:dyDescent="0.25">
      <c r="A7" s="385" t="s">
        <v>464</v>
      </c>
      <c r="B7" s="386"/>
      <c r="C7" s="386"/>
      <c r="D7" s="386"/>
      <c r="E7" s="386"/>
      <c r="F7" s="386"/>
      <c r="G7" s="386"/>
      <c r="H7" s="386"/>
      <c r="I7" s="386"/>
      <c r="J7" s="387"/>
    </row>
    <row r="8" spans="1:10" ht="28.5" customHeight="1" x14ac:dyDescent="0.25">
      <c r="A8" s="38">
        <v>1</v>
      </c>
      <c r="B8" s="98" t="s">
        <v>470</v>
      </c>
      <c r="C8" s="96">
        <v>1500000</v>
      </c>
      <c r="D8" s="96">
        <v>1500000</v>
      </c>
      <c r="E8" s="97" t="s">
        <v>410</v>
      </c>
      <c r="F8" s="97" t="s">
        <v>471</v>
      </c>
      <c r="G8" s="97" t="s">
        <v>472</v>
      </c>
      <c r="H8" s="213">
        <v>45288</v>
      </c>
      <c r="I8" s="97">
        <v>1</v>
      </c>
      <c r="J8" s="97"/>
    </row>
    <row r="9" spans="1:10" ht="19.899999999999999" customHeight="1" x14ac:dyDescent="0.25">
      <c r="A9" s="38">
        <v>2</v>
      </c>
      <c r="B9" s="97" t="s">
        <v>475</v>
      </c>
      <c r="C9" s="96">
        <v>675000</v>
      </c>
      <c r="D9" s="96">
        <v>675000</v>
      </c>
      <c r="E9" s="97" t="s">
        <v>410</v>
      </c>
      <c r="F9" s="213">
        <v>45222</v>
      </c>
      <c r="G9" s="213">
        <v>45226</v>
      </c>
      <c r="H9" s="213">
        <v>45226</v>
      </c>
      <c r="I9" s="97">
        <v>1</v>
      </c>
      <c r="J9" s="97"/>
    </row>
    <row r="10" spans="1:10" ht="19.899999999999999" customHeight="1" x14ac:dyDescent="0.25">
      <c r="A10" s="38">
        <v>3</v>
      </c>
      <c r="B10" s="97"/>
      <c r="C10" s="96"/>
      <c r="D10" s="96"/>
      <c r="E10" s="97"/>
      <c r="F10" s="97"/>
      <c r="G10" s="97"/>
      <c r="H10" s="97"/>
      <c r="I10" s="97"/>
      <c r="J10" s="97"/>
    </row>
    <row r="11" spans="1:10" ht="19.899999999999999" customHeight="1" x14ac:dyDescent="0.25">
      <c r="A11" s="38">
        <v>4</v>
      </c>
      <c r="B11" s="97"/>
      <c r="C11" s="96"/>
      <c r="D11" s="96"/>
      <c r="E11" s="97"/>
      <c r="F11" s="97"/>
      <c r="G11" s="97"/>
      <c r="H11" s="97"/>
      <c r="I11" s="97"/>
      <c r="J11" s="97"/>
    </row>
    <row r="12" spans="1:10" ht="19.899999999999999" customHeight="1" x14ac:dyDescent="0.25">
      <c r="A12" s="38">
        <v>5</v>
      </c>
      <c r="B12" s="97"/>
      <c r="C12" s="96"/>
      <c r="D12" s="96"/>
      <c r="E12" s="97"/>
      <c r="F12" s="97"/>
      <c r="G12" s="97"/>
      <c r="H12" s="97"/>
      <c r="I12" s="97"/>
      <c r="J12" s="97"/>
    </row>
    <row r="13" spans="1:10" ht="19.899999999999999" customHeight="1" x14ac:dyDescent="0.25">
      <c r="A13" s="38">
        <v>6</v>
      </c>
      <c r="B13" s="97"/>
      <c r="C13" s="96"/>
      <c r="D13" s="96"/>
      <c r="E13" s="97"/>
      <c r="F13" s="97"/>
      <c r="G13" s="97"/>
      <c r="H13" s="97"/>
      <c r="I13" s="97"/>
      <c r="J13" s="97"/>
    </row>
    <row r="14" spans="1:10" ht="30.6" customHeight="1" x14ac:dyDescent="0.25">
      <c r="A14" s="385" t="s">
        <v>465</v>
      </c>
      <c r="B14" s="386"/>
      <c r="C14" s="386"/>
      <c r="D14" s="386"/>
      <c r="E14" s="386"/>
      <c r="F14" s="386"/>
      <c r="G14" s="386"/>
      <c r="H14" s="386"/>
      <c r="I14" s="386"/>
      <c r="J14" s="387"/>
    </row>
    <row r="15" spans="1:10" ht="19.899999999999999" customHeight="1" x14ac:dyDescent="0.25">
      <c r="A15" s="38">
        <v>1</v>
      </c>
      <c r="B15" s="27"/>
      <c r="C15" s="96"/>
      <c r="D15" s="96"/>
      <c r="E15" s="27"/>
      <c r="F15" s="27"/>
      <c r="G15" s="27"/>
      <c r="H15" s="27"/>
      <c r="I15" s="27"/>
      <c r="J15" s="27"/>
    </row>
    <row r="16" spans="1:10" ht="19.899999999999999" customHeight="1" x14ac:dyDescent="0.25">
      <c r="A16" s="38">
        <v>2</v>
      </c>
      <c r="B16" s="27"/>
      <c r="C16" s="96"/>
      <c r="D16" s="96"/>
      <c r="E16" s="27"/>
      <c r="F16" s="27"/>
      <c r="G16" s="27"/>
      <c r="H16" s="27"/>
      <c r="I16" s="27"/>
      <c r="J16" s="27"/>
    </row>
    <row r="17" spans="1:10" ht="19.899999999999999" customHeight="1" x14ac:dyDescent="0.25">
      <c r="A17" s="38">
        <v>3</v>
      </c>
      <c r="B17" s="27"/>
      <c r="C17" s="96"/>
      <c r="D17" s="96"/>
      <c r="E17" s="27"/>
      <c r="F17" s="27"/>
      <c r="G17" s="27"/>
      <c r="H17" s="27"/>
      <c r="I17" s="27"/>
      <c r="J17" s="27"/>
    </row>
    <row r="18" spans="1:10" ht="19.899999999999999" customHeight="1" x14ac:dyDescent="0.25">
      <c r="A18" s="38">
        <v>4</v>
      </c>
      <c r="B18" s="27"/>
      <c r="C18" s="96"/>
      <c r="D18" s="96"/>
      <c r="E18" s="27"/>
      <c r="F18" s="27"/>
      <c r="G18" s="27"/>
      <c r="H18" s="27"/>
      <c r="I18" s="27"/>
      <c r="J18" s="27"/>
    </row>
    <row r="19" spans="1:10" ht="19.899999999999999" customHeight="1" x14ac:dyDescent="0.25">
      <c r="A19" s="38">
        <v>5</v>
      </c>
      <c r="B19" s="27"/>
      <c r="C19" s="96"/>
      <c r="D19" s="96"/>
      <c r="E19" s="27"/>
      <c r="F19" s="27"/>
      <c r="G19" s="27"/>
      <c r="H19" s="27"/>
      <c r="I19" s="27"/>
      <c r="J19" s="27"/>
    </row>
    <row r="20" spans="1:10" ht="19.899999999999999" customHeight="1" x14ac:dyDescent="0.25">
      <c r="A20" s="38">
        <v>6</v>
      </c>
      <c r="B20" s="27"/>
      <c r="C20" s="96"/>
      <c r="D20" s="96"/>
      <c r="E20" s="27"/>
      <c r="F20" s="27"/>
      <c r="G20" s="27"/>
      <c r="H20" s="27"/>
      <c r="I20" s="27"/>
      <c r="J20" s="27"/>
    </row>
    <row r="21" spans="1:10" ht="19.899999999999999" customHeight="1" x14ac:dyDescent="0.25">
      <c r="A21" s="38">
        <v>7</v>
      </c>
      <c r="B21" s="27"/>
      <c r="C21" s="96"/>
      <c r="D21" s="96"/>
      <c r="E21" s="27"/>
      <c r="F21" s="27"/>
      <c r="G21" s="27"/>
      <c r="H21" s="27"/>
      <c r="I21" s="27"/>
      <c r="J21" s="27"/>
    </row>
  </sheetData>
  <mergeCells count="11">
    <mergeCell ref="J4:J5"/>
    <mergeCell ref="A7:J7"/>
    <mergeCell ref="A14:J14"/>
    <mergeCell ref="A2:J2"/>
    <mergeCell ref="A4:A5"/>
    <mergeCell ref="B4:B5"/>
    <mergeCell ref="C4:C5"/>
    <mergeCell ref="D4:D5"/>
    <mergeCell ref="E4:E5"/>
    <mergeCell ref="F4:H4"/>
    <mergeCell ref="I4:I5"/>
  </mergeCells>
  <pageMargins left="0.2" right="0.2" top="0.75" bottom="0.75" header="0.3" footer="0.3"/>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P47"/>
  <sheetViews>
    <sheetView view="pageBreakPreview" topLeftCell="A37" zoomScaleNormal="100" zoomScaleSheetLayoutView="100" workbookViewId="0">
      <selection activeCell="G31" sqref="G31"/>
    </sheetView>
  </sheetViews>
  <sheetFormatPr defaultRowHeight="12.75" x14ac:dyDescent="0.2"/>
  <cols>
    <col min="1" max="1" width="3.28515625" customWidth="1"/>
    <col min="2" max="2" width="4.7109375" customWidth="1"/>
    <col min="3" max="3" width="5" customWidth="1"/>
    <col min="4" max="4" width="31.7109375" customWidth="1"/>
    <col min="5" max="5" width="13.28515625" customWidth="1"/>
    <col min="6" max="6" width="13.5703125" customWidth="1"/>
    <col min="7" max="7" width="7.140625" customWidth="1"/>
    <col min="8" max="8" width="10" customWidth="1"/>
    <col min="9" max="9" width="9.7109375" customWidth="1"/>
    <col min="10" max="10" width="5.85546875" customWidth="1"/>
    <col min="11" max="11" width="9.5703125" customWidth="1"/>
    <col min="12" max="12" width="7.85546875" customWidth="1"/>
    <col min="13" max="13" width="5.85546875" customWidth="1"/>
    <col min="14" max="14" width="13.28515625" customWidth="1"/>
    <col min="15" max="15" width="13.140625" customWidth="1"/>
    <col min="16" max="16" width="7.5703125" customWidth="1"/>
  </cols>
  <sheetData>
    <row r="1" spans="1:16" ht="13.15" customHeight="1" x14ac:dyDescent="0.2">
      <c r="A1" s="375" t="s">
        <v>325</v>
      </c>
      <c r="B1" s="376"/>
      <c r="C1" s="376"/>
      <c r="D1" s="376"/>
      <c r="E1" s="376"/>
      <c r="F1" s="376"/>
      <c r="G1" s="376"/>
      <c r="H1" s="376"/>
      <c r="I1" s="376"/>
      <c r="J1" s="376"/>
      <c r="K1" s="376"/>
      <c r="L1" s="376"/>
      <c r="M1" s="376"/>
      <c r="N1" s="376"/>
      <c r="O1" s="376"/>
      <c r="P1" s="376"/>
    </row>
    <row r="2" spans="1:16" ht="13.9" customHeight="1" x14ac:dyDescent="0.2">
      <c r="A2" s="375"/>
      <c r="B2" s="376"/>
      <c r="C2" s="376"/>
      <c r="D2" s="376"/>
      <c r="E2" s="376"/>
      <c r="F2" s="376"/>
      <c r="G2" s="376"/>
      <c r="H2" s="376"/>
      <c r="I2" s="376"/>
      <c r="J2" s="376"/>
      <c r="K2" s="376"/>
      <c r="L2" s="376"/>
      <c r="M2" s="376"/>
      <c r="N2" s="376"/>
      <c r="O2" s="376"/>
      <c r="P2" s="376"/>
    </row>
    <row r="3" spans="1:16" x14ac:dyDescent="0.2">
      <c r="D3" s="7"/>
    </row>
    <row r="4" spans="1:16" ht="18" customHeight="1" x14ac:dyDescent="0.2">
      <c r="A4" s="314" t="s">
        <v>466</v>
      </c>
      <c r="B4" s="314"/>
      <c r="C4" s="314"/>
      <c r="D4" s="314"/>
      <c r="E4" s="314"/>
      <c r="F4" s="314"/>
      <c r="G4" s="314"/>
      <c r="H4" s="314"/>
      <c r="I4" s="314"/>
      <c r="J4" s="314"/>
      <c r="K4" s="314"/>
      <c r="L4" s="314"/>
      <c r="M4" s="314"/>
      <c r="N4" s="314"/>
      <c r="O4" s="314"/>
      <c r="P4" s="314"/>
    </row>
    <row r="5" spans="1:16" ht="43.5" customHeight="1" x14ac:dyDescent="0.2">
      <c r="A5" s="395" t="s">
        <v>90</v>
      </c>
      <c r="B5" s="395"/>
      <c r="C5" s="395"/>
      <c r="D5" s="59" t="s">
        <v>35</v>
      </c>
      <c r="E5" s="392" t="s">
        <v>91</v>
      </c>
      <c r="F5" s="393"/>
      <c r="G5" s="394"/>
      <c r="H5" s="392" t="s">
        <v>227</v>
      </c>
      <c r="I5" s="393"/>
      <c r="J5" s="394"/>
      <c r="K5" s="392" t="s">
        <v>332</v>
      </c>
      <c r="L5" s="393"/>
      <c r="M5" s="394"/>
      <c r="N5" s="392" t="s">
        <v>228</v>
      </c>
      <c r="O5" s="393"/>
      <c r="P5" s="394"/>
    </row>
    <row r="6" spans="1:16" ht="30" x14ac:dyDescent="0.2">
      <c r="A6" s="59"/>
      <c r="B6" s="59"/>
      <c r="C6" s="59"/>
      <c r="D6" s="59"/>
      <c r="E6" s="59" t="s">
        <v>265</v>
      </c>
      <c r="F6" s="59" t="s">
        <v>294</v>
      </c>
      <c r="G6" s="59" t="s">
        <v>264</v>
      </c>
      <c r="H6" s="59" t="s">
        <v>265</v>
      </c>
      <c r="I6" s="59" t="s">
        <v>294</v>
      </c>
      <c r="J6" s="59" t="s">
        <v>264</v>
      </c>
      <c r="K6" s="59" t="s">
        <v>265</v>
      </c>
      <c r="L6" s="59" t="s">
        <v>294</v>
      </c>
      <c r="M6" s="59" t="s">
        <v>264</v>
      </c>
      <c r="N6" s="59" t="s">
        <v>265</v>
      </c>
      <c r="O6" s="59" t="s">
        <v>294</v>
      </c>
      <c r="P6" s="59" t="s">
        <v>264</v>
      </c>
    </row>
    <row r="7" spans="1:16" ht="42" customHeight="1" x14ac:dyDescent="0.2">
      <c r="A7" s="8">
        <v>7</v>
      </c>
      <c r="B7" s="8"/>
      <c r="C7" s="9"/>
      <c r="D7" s="10" t="s">
        <v>93</v>
      </c>
      <c r="E7" s="120">
        <f>E8+E9+E10+E11+E12+E14+E17+E19+E20+E23+E24+E26+E28+E29+E30</f>
        <v>43327474</v>
      </c>
      <c r="F7" s="120">
        <f>F8+F9+F10+F11+F12+F14+F17+F19+F20+F23+F24+F26+F28+F29+F30</f>
        <v>42416506</v>
      </c>
      <c r="G7" s="156">
        <f>IF(E7=0,0,F7/E7)</f>
        <v>0.97897481861047331</v>
      </c>
      <c r="H7" s="120">
        <f>H8+H9+H10+H11+H12+H14+H17+H19+H20+H23+H24+H26+H28+H29+H30</f>
        <v>0</v>
      </c>
      <c r="I7" s="120">
        <f>I8+I9+I10+I11+I12+I14+I17+I19+I20+I23+I24+I26+I28+I29+I30</f>
        <v>0</v>
      </c>
      <c r="J7" s="156">
        <f>IF(H7=0,0,I7/H7)</f>
        <v>0</v>
      </c>
      <c r="K7" s="120">
        <f>K8+K9+K10+K11+K12+K14+K17+K19+K20+K23+K24+K26+K28+K29+K30</f>
        <v>0</v>
      </c>
      <c r="L7" s="120">
        <f>L8+L9+L10+L11+L12+L14+L17+L19+L20+L23+L24+L26+L28+L29+L30</f>
        <v>0</v>
      </c>
      <c r="M7" s="156">
        <f t="shared" ref="M7:M43" si="0">IF(K7=0,0,L7/K7)</f>
        <v>0</v>
      </c>
      <c r="N7" s="105">
        <f>E7+H7+K7</f>
        <v>43327474</v>
      </c>
      <c r="O7" s="105">
        <f t="shared" ref="O7:O43" si="1">F7+I7+L7</f>
        <v>42416506</v>
      </c>
      <c r="P7" s="156">
        <f t="shared" ref="P7:P43" si="2">IF(N7=0,0,O7/N7)</f>
        <v>0.97897481861047331</v>
      </c>
    </row>
    <row r="8" spans="1:16" ht="42" customHeight="1" x14ac:dyDescent="0.2">
      <c r="A8" s="8"/>
      <c r="B8" s="8">
        <v>711</v>
      </c>
      <c r="C8" s="9"/>
      <c r="D8" s="10" t="s">
        <v>207</v>
      </c>
      <c r="E8" s="120"/>
      <c r="F8" s="120"/>
      <c r="G8" s="156">
        <f t="shared" ref="G8:G42" si="3">IF(E8=0,0,F8/E8)</f>
        <v>0</v>
      </c>
      <c r="H8" s="120"/>
      <c r="I8" s="120"/>
      <c r="J8" s="156">
        <f t="shared" ref="J8:J43" si="4">IF(H8=0,0,I8/H8)</f>
        <v>0</v>
      </c>
      <c r="K8" s="120"/>
      <c r="L8" s="120"/>
      <c r="M8" s="156">
        <f t="shared" si="0"/>
        <v>0</v>
      </c>
      <c r="N8" s="105">
        <f t="shared" ref="N8:N43" si="5">E8+H8+K8</f>
        <v>0</v>
      </c>
      <c r="O8" s="105">
        <f t="shared" si="1"/>
        <v>0</v>
      </c>
      <c r="P8" s="156">
        <f t="shared" si="2"/>
        <v>0</v>
      </c>
    </row>
    <row r="9" spans="1:16" ht="42" customHeight="1" x14ac:dyDescent="0.2">
      <c r="A9" s="8"/>
      <c r="B9" s="8">
        <v>713</v>
      </c>
      <c r="C9" s="9"/>
      <c r="D9" s="10" t="s">
        <v>208</v>
      </c>
      <c r="E9" s="120"/>
      <c r="F9" s="120"/>
      <c r="G9" s="156">
        <f t="shared" si="3"/>
        <v>0</v>
      </c>
      <c r="H9" s="120"/>
      <c r="I9" s="120"/>
      <c r="J9" s="156">
        <f t="shared" si="4"/>
        <v>0</v>
      </c>
      <c r="K9" s="120"/>
      <c r="L9" s="120"/>
      <c r="M9" s="156">
        <f t="shared" si="0"/>
        <v>0</v>
      </c>
      <c r="N9" s="105">
        <f t="shared" si="5"/>
        <v>0</v>
      </c>
      <c r="O9" s="105">
        <f t="shared" si="1"/>
        <v>0</v>
      </c>
      <c r="P9" s="156">
        <f t="shared" si="2"/>
        <v>0</v>
      </c>
    </row>
    <row r="10" spans="1:16" ht="42" customHeight="1" x14ac:dyDescent="0.2">
      <c r="A10" s="8"/>
      <c r="B10" s="8">
        <v>714</v>
      </c>
      <c r="C10" s="9"/>
      <c r="D10" s="10" t="s">
        <v>209</v>
      </c>
      <c r="E10" s="120"/>
      <c r="F10" s="120"/>
      <c r="G10" s="156">
        <f t="shared" si="3"/>
        <v>0</v>
      </c>
      <c r="H10" s="120"/>
      <c r="I10" s="120"/>
      <c r="J10" s="156">
        <f t="shared" si="4"/>
        <v>0</v>
      </c>
      <c r="K10" s="120"/>
      <c r="L10" s="120"/>
      <c r="M10" s="156">
        <f t="shared" si="0"/>
        <v>0</v>
      </c>
      <c r="N10" s="105">
        <f t="shared" si="5"/>
        <v>0</v>
      </c>
      <c r="O10" s="105">
        <f t="shared" si="1"/>
        <v>0</v>
      </c>
      <c r="P10" s="156">
        <f t="shared" si="2"/>
        <v>0</v>
      </c>
    </row>
    <row r="11" spans="1:16" ht="42" customHeight="1" x14ac:dyDescent="0.2">
      <c r="A11" s="8"/>
      <c r="B11" s="8">
        <v>716</v>
      </c>
      <c r="C11" s="9"/>
      <c r="D11" s="10" t="s">
        <v>210</v>
      </c>
      <c r="E11" s="120"/>
      <c r="F11" s="120"/>
      <c r="G11" s="156">
        <f t="shared" si="3"/>
        <v>0</v>
      </c>
      <c r="H11" s="120"/>
      <c r="I11" s="120"/>
      <c r="J11" s="156">
        <f t="shared" si="4"/>
        <v>0</v>
      </c>
      <c r="K11" s="120"/>
      <c r="L11" s="120"/>
      <c r="M11" s="156">
        <f t="shared" si="0"/>
        <v>0</v>
      </c>
      <c r="N11" s="105">
        <f t="shared" si="5"/>
        <v>0</v>
      </c>
      <c r="O11" s="105">
        <f t="shared" si="1"/>
        <v>0</v>
      </c>
      <c r="P11" s="156">
        <f t="shared" si="2"/>
        <v>0</v>
      </c>
    </row>
    <row r="12" spans="1:16" ht="42" customHeight="1" x14ac:dyDescent="0.2">
      <c r="A12" s="9"/>
      <c r="B12" s="8">
        <v>731</v>
      </c>
      <c r="C12" s="9"/>
      <c r="D12" s="10" t="s">
        <v>94</v>
      </c>
      <c r="E12" s="120">
        <f>E13</f>
        <v>0</v>
      </c>
      <c r="F12" s="120">
        <f>F13</f>
        <v>0</v>
      </c>
      <c r="G12" s="156">
        <f t="shared" si="3"/>
        <v>0</v>
      </c>
      <c r="H12" s="120">
        <f>H13</f>
        <v>0</v>
      </c>
      <c r="I12" s="120">
        <f>I13</f>
        <v>0</v>
      </c>
      <c r="J12" s="156">
        <f t="shared" si="4"/>
        <v>0</v>
      </c>
      <c r="K12" s="120">
        <f>K13</f>
        <v>0</v>
      </c>
      <c r="L12" s="120">
        <f>L13</f>
        <v>0</v>
      </c>
      <c r="M12" s="156">
        <f t="shared" si="0"/>
        <v>0</v>
      </c>
      <c r="N12" s="105">
        <f t="shared" si="5"/>
        <v>0</v>
      </c>
      <c r="O12" s="105">
        <f t="shared" si="1"/>
        <v>0</v>
      </c>
      <c r="P12" s="156">
        <f t="shared" si="2"/>
        <v>0</v>
      </c>
    </row>
    <row r="13" spans="1:16" ht="42" customHeight="1" x14ac:dyDescent="0.2">
      <c r="A13" s="9"/>
      <c r="B13" s="8"/>
      <c r="C13" s="9">
        <v>7311</v>
      </c>
      <c r="D13" s="11" t="s">
        <v>95</v>
      </c>
      <c r="E13" s="120"/>
      <c r="F13" s="120"/>
      <c r="G13" s="156">
        <f t="shared" si="3"/>
        <v>0</v>
      </c>
      <c r="H13" s="120"/>
      <c r="I13" s="120"/>
      <c r="J13" s="156">
        <f t="shared" si="4"/>
        <v>0</v>
      </c>
      <c r="K13" s="120"/>
      <c r="L13" s="120"/>
      <c r="M13" s="156">
        <f t="shared" si="0"/>
        <v>0</v>
      </c>
      <c r="N13" s="105">
        <f t="shared" si="5"/>
        <v>0</v>
      </c>
      <c r="O13" s="105">
        <f t="shared" si="1"/>
        <v>0</v>
      </c>
      <c r="P13" s="156">
        <f t="shared" si="2"/>
        <v>0</v>
      </c>
    </row>
    <row r="14" spans="1:16" ht="42" customHeight="1" x14ac:dyDescent="0.2">
      <c r="A14" s="9"/>
      <c r="B14" s="8">
        <v>732</v>
      </c>
      <c r="C14" s="9"/>
      <c r="D14" s="10" t="s">
        <v>96</v>
      </c>
      <c r="E14" s="120">
        <f>E15+E16</f>
        <v>0</v>
      </c>
      <c r="F14" s="120">
        <f>F15+F16</f>
        <v>0</v>
      </c>
      <c r="G14" s="156">
        <f t="shared" si="3"/>
        <v>0</v>
      </c>
      <c r="H14" s="120">
        <f>H15+H16</f>
        <v>0</v>
      </c>
      <c r="I14" s="120">
        <f>I15+I16</f>
        <v>0</v>
      </c>
      <c r="J14" s="156">
        <f t="shared" si="4"/>
        <v>0</v>
      </c>
      <c r="K14" s="120">
        <f>K15+K16</f>
        <v>0</v>
      </c>
      <c r="L14" s="120">
        <f>L15+L16</f>
        <v>0</v>
      </c>
      <c r="M14" s="156">
        <f t="shared" si="0"/>
        <v>0</v>
      </c>
      <c r="N14" s="105">
        <f t="shared" si="5"/>
        <v>0</v>
      </c>
      <c r="O14" s="105">
        <f t="shared" si="1"/>
        <v>0</v>
      </c>
      <c r="P14" s="156">
        <f t="shared" si="2"/>
        <v>0</v>
      </c>
    </row>
    <row r="15" spans="1:16" ht="42" customHeight="1" x14ac:dyDescent="0.2">
      <c r="A15" s="9"/>
      <c r="B15" s="8"/>
      <c r="C15" s="9">
        <v>7321</v>
      </c>
      <c r="D15" s="11" t="s">
        <v>97</v>
      </c>
      <c r="E15" s="120"/>
      <c r="F15" s="120"/>
      <c r="G15" s="156">
        <f t="shared" si="3"/>
        <v>0</v>
      </c>
      <c r="H15" s="120"/>
      <c r="I15" s="120"/>
      <c r="J15" s="156">
        <f t="shared" si="4"/>
        <v>0</v>
      </c>
      <c r="K15" s="120"/>
      <c r="L15" s="120"/>
      <c r="M15" s="156">
        <f t="shared" si="0"/>
        <v>0</v>
      </c>
      <c r="N15" s="105">
        <f t="shared" si="5"/>
        <v>0</v>
      </c>
      <c r="O15" s="105">
        <f t="shared" si="1"/>
        <v>0</v>
      </c>
      <c r="P15" s="156">
        <f t="shared" si="2"/>
        <v>0</v>
      </c>
    </row>
    <row r="16" spans="1:16" ht="42" customHeight="1" x14ac:dyDescent="0.2">
      <c r="A16" s="9"/>
      <c r="B16" s="8"/>
      <c r="C16" s="9">
        <v>7323</v>
      </c>
      <c r="D16" s="12" t="s">
        <v>98</v>
      </c>
      <c r="E16" s="120"/>
      <c r="F16" s="120"/>
      <c r="G16" s="156">
        <f t="shared" si="3"/>
        <v>0</v>
      </c>
      <c r="H16" s="120"/>
      <c r="I16" s="120"/>
      <c r="J16" s="156">
        <f t="shared" si="4"/>
        <v>0</v>
      </c>
      <c r="K16" s="120"/>
      <c r="L16" s="120"/>
      <c r="M16" s="156">
        <f t="shared" si="0"/>
        <v>0</v>
      </c>
      <c r="N16" s="105">
        <f t="shared" si="5"/>
        <v>0</v>
      </c>
      <c r="O16" s="105">
        <f t="shared" si="1"/>
        <v>0</v>
      </c>
      <c r="P16" s="156">
        <f t="shared" si="2"/>
        <v>0</v>
      </c>
    </row>
    <row r="17" spans="1:16" ht="42" customHeight="1" x14ac:dyDescent="0.2">
      <c r="A17" s="9"/>
      <c r="B17" s="8">
        <v>733</v>
      </c>
      <c r="C17" s="10"/>
      <c r="D17" s="10" t="s">
        <v>99</v>
      </c>
      <c r="E17" s="120">
        <f>E18</f>
        <v>0</v>
      </c>
      <c r="F17" s="120">
        <f>F18</f>
        <v>0</v>
      </c>
      <c r="G17" s="156">
        <f t="shared" si="3"/>
        <v>0</v>
      </c>
      <c r="H17" s="120">
        <f>H18</f>
        <v>0</v>
      </c>
      <c r="I17" s="120">
        <f>I18</f>
        <v>0</v>
      </c>
      <c r="J17" s="156">
        <f t="shared" si="4"/>
        <v>0</v>
      </c>
      <c r="K17" s="120">
        <f>K18</f>
        <v>0</v>
      </c>
      <c r="L17" s="120">
        <f>L18</f>
        <v>0</v>
      </c>
      <c r="M17" s="156">
        <f t="shared" si="0"/>
        <v>0</v>
      </c>
      <c r="N17" s="105">
        <f t="shared" si="5"/>
        <v>0</v>
      </c>
      <c r="O17" s="105">
        <f t="shared" si="1"/>
        <v>0</v>
      </c>
      <c r="P17" s="156">
        <f t="shared" si="2"/>
        <v>0</v>
      </c>
    </row>
    <row r="18" spans="1:16" ht="42" customHeight="1" x14ac:dyDescent="0.2">
      <c r="A18" s="9"/>
      <c r="B18" s="8"/>
      <c r="C18" s="13">
        <v>7331</v>
      </c>
      <c r="D18" s="11" t="s">
        <v>100</v>
      </c>
      <c r="E18" s="121"/>
      <c r="F18" s="121"/>
      <c r="G18" s="156">
        <f t="shared" si="3"/>
        <v>0</v>
      </c>
      <c r="H18" s="121"/>
      <c r="I18" s="121"/>
      <c r="J18" s="156">
        <f t="shared" si="4"/>
        <v>0</v>
      </c>
      <c r="K18" s="121"/>
      <c r="L18" s="121"/>
      <c r="M18" s="156">
        <f t="shared" si="0"/>
        <v>0</v>
      </c>
      <c r="N18" s="105">
        <f t="shared" si="5"/>
        <v>0</v>
      </c>
      <c r="O18" s="105">
        <f t="shared" si="1"/>
        <v>0</v>
      </c>
      <c r="P18" s="156">
        <f t="shared" si="2"/>
        <v>0</v>
      </c>
    </row>
    <row r="19" spans="1:16" ht="42" customHeight="1" x14ac:dyDescent="0.2">
      <c r="A19" s="9"/>
      <c r="B19" s="8">
        <v>741</v>
      </c>
      <c r="C19" s="13"/>
      <c r="D19" s="10" t="s">
        <v>211</v>
      </c>
      <c r="E19" s="121"/>
      <c r="F19" s="121"/>
      <c r="G19" s="156">
        <f t="shared" si="3"/>
        <v>0</v>
      </c>
      <c r="H19" s="121"/>
      <c r="I19" s="121"/>
      <c r="J19" s="156">
        <f t="shared" si="4"/>
        <v>0</v>
      </c>
      <c r="K19" s="121"/>
      <c r="L19" s="121"/>
      <c r="M19" s="156">
        <f t="shared" si="0"/>
        <v>0</v>
      </c>
      <c r="N19" s="105">
        <f t="shared" si="5"/>
        <v>0</v>
      </c>
      <c r="O19" s="105">
        <f t="shared" si="1"/>
        <v>0</v>
      </c>
      <c r="P19" s="156">
        <f t="shared" si="2"/>
        <v>0</v>
      </c>
    </row>
    <row r="20" spans="1:16" ht="42" customHeight="1" x14ac:dyDescent="0.2">
      <c r="A20" s="9"/>
      <c r="B20" s="8">
        <v>742</v>
      </c>
      <c r="C20" s="10"/>
      <c r="D20" s="10" t="s">
        <v>101</v>
      </c>
      <c r="E20" s="120">
        <f>E21+E22</f>
        <v>0</v>
      </c>
      <c r="F20" s="120">
        <f>F21+F22</f>
        <v>0</v>
      </c>
      <c r="G20" s="156">
        <f t="shared" si="3"/>
        <v>0</v>
      </c>
      <c r="H20" s="120">
        <f>H21+H22</f>
        <v>0</v>
      </c>
      <c r="I20" s="120">
        <f>I21+I22</f>
        <v>0</v>
      </c>
      <c r="J20" s="156">
        <f t="shared" si="4"/>
        <v>0</v>
      </c>
      <c r="K20" s="120">
        <f>K21+K22</f>
        <v>0</v>
      </c>
      <c r="L20" s="120">
        <f>L21+L22</f>
        <v>0</v>
      </c>
      <c r="M20" s="156">
        <f t="shared" si="0"/>
        <v>0</v>
      </c>
      <c r="N20" s="105">
        <f t="shared" si="5"/>
        <v>0</v>
      </c>
      <c r="O20" s="105">
        <f t="shared" si="1"/>
        <v>0</v>
      </c>
      <c r="P20" s="156">
        <f t="shared" si="2"/>
        <v>0</v>
      </c>
    </row>
    <row r="21" spans="1:16" ht="42" customHeight="1" x14ac:dyDescent="0.2">
      <c r="A21" s="9"/>
      <c r="B21" s="8"/>
      <c r="C21" s="9">
        <v>7421</v>
      </c>
      <c r="D21" s="11" t="s">
        <v>102</v>
      </c>
      <c r="E21" s="120"/>
      <c r="F21" s="120"/>
      <c r="G21" s="156">
        <f t="shared" si="3"/>
        <v>0</v>
      </c>
      <c r="H21" s="120"/>
      <c r="I21" s="120"/>
      <c r="J21" s="156">
        <f t="shared" si="4"/>
        <v>0</v>
      </c>
      <c r="K21" s="120"/>
      <c r="L21" s="120"/>
      <c r="M21" s="156">
        <f t="shared" si="0"/>
        <v>0</v>
      </c>
      <c r="N21" s="105">
        <f t="shared" si="5"/>
        <v>0</v>
      </c>
      <c r="O21" s="105">
        <f t="shared" si="1"/>
        <v>0</v>
      </c>
      <c r="P21" s="156">
        <f t="shared" si="2"/>
        <v>0</v>
      </c>
    </row>
    <row r="22" spans="1:16" ht="42" customHeight="1" x14ac:dyDescent="0.2">
      <c r="A22" s="9"/>
      <c r="B22" s="8"/>
      <c r="C22" s="12">
        <v>7423</v>
      </c>
      <c r="D22" s="11" t="s">
        <v>190</v>
      </c>
      <c r="E22" s="120"/>
      <c r="F22" s="120"/>
      <c r="G22" s="156">
        <f t="shared" si="3"/>
        <v>0</v>
      </c>
      <c r="H22" s="120"/>
      <c r="I22" s="120"/>
      <c r="J22" s="156">
        <f t="shared" si="4"/>
        <v>0</v>
      </c>
      <c r="K22" s="120"/>
      <c r="L22" s="120"/>
      <c r="M22" s="156">
        <f t="shared" si="0"/>
        <v>0</v>
      </c>
      <c r="N22" s="105">
        <f t="shared" si="5"/>
        <v>0</v>
      </c>
      <c r="O22" s="105">
        <f t="shared" si="1"/>
        <v>0</v>
      </c>
      <c r="P22" s="156">
        <f t="shared" si="2"/>
        <v>0</v>
      </c>
    </row>
    <row r="23" spans="1:16" ht="42" customHeight="1" x14ac:dyDescent="0.2">
      <c r="A23" s="9"/>
      <c r="B23" s="8">
        <v>743</v>
      </c>
      <c r="C23" s="12"/>
      <c r="D23" s="10" t="s">
        <v>212</v>
      </c>
      <c r="E23" s="120"/>
      <c r="F23" s="120"/>
      <c r="G23" s="156">
        <f t="shared" si="3"/>
        <v>0</v>
      </c>
      <c r="H23" s="120"/>
      <c r="I23" s="120"/>
      <c r="J23" s="156">
        <f t="shared" si="4"/>
        <v>0</v>
      </c>
      <c r="K23" s="120"/>
      <c r="L23" s="120"/>
      <c r="M23" s="156">
        <f t="shared" si="0"/>
        <v>0</v>
      </c>
      <c r="N23" s="105">
        <f t="shared" si="5"/>
        <v>0</v>
      </c>
      <c r="O23" s="105">
        <f t="shared" si="1"/>
        <v>0</v>
      </c>
      <c r="P23" s="156">
        <f t="shared" si="2"/>
        <v>0</v>
      </c>
    </row>
    <row r="24" spans="1:16" ht="42" customHeight="1" x14ac:dyDescent="0.2">
      <c r="A24" s="9"/>
      <c r="B24" s="8">
        <v>744</v>
      </c>
      <c r="C24" s="14"/>
      <c r="D24" s="10" t="s">
        <v>213</v>
      </c>
      <c r="E24" s="120">
        <f>E25</f>
        <v>0</v>
      </c>
      <c r="F24" s="120">
        <f>F25</f>
        <v>0</v>
      </c>
      <c r="G24" s="156">
        <f t="shared" si="3"/>
        <v>0</v>
      </c>
      <c r="H24" s="120">
        <f>H25</f>
        <v>0</v>
      </c>
      <c r="I24" s="120">
        <f>I25</f>
        <v>0</v>
      </c>
      <c r="J24" s="156">
        <f t="shared" si="4"/>
        <v>0</v>
      </c>
      <c r="K24" s="120">
        <f>K25</f>
        <v>0</v>
      </c>
      <c r="L24" s="120">
        <f>L25</f>
        <v>0</v>
      </c>
      <c r="M24" s="156">
        <f t="shared" si="0"/>
        <v>0</v>
      </c>
      <c r="N24" s="105">
        <f t="shared" si="5"/>
        <v>0</v>
      </c>
      <c r="O24" s="105">
        <f t="shared" si="1"/>
        <v>0</v>
      </c>
      <c r="P24" s="156">
        <f t="shared" si="2"/>
        <v>0</v>
      </c>
    </row>
    <row r="25" spans="1:16" ht="42" customHeight="1" x14ac:dyDescent="0.2">
      <c r="A25" s="9"/>
      <c r="B25" s="8"/>
      <c r="C25" s="12">
        <v>7441</v>
      </c>
      <c r="D25" s="11" t="s">
        <v>103</v>
      </c>
      <c r="E25" s="120"/>
      <c r="F25" s="120"/>
      <c r="G25" s="156">
        <f t="shared" si="3"/>
        <v>0</v>
      </c>
      <c r="H25" s="120"/>
      <c r="I25" s="120"/>
      <c r="J25" s="156">
        <f t="shared" si="4"/>
        <v>0</v>
      </c>
      <c r="K25" s="120"/>
      <c r="L25" s="120"/>
      <c r="M25" s="156">
        <f t="shared" si="0"/>
        <v>0</v>
      </c>
      <c r="N25" s="105">
        <f t="shared" si="5"/>
        <v>0</v>
      </c>
      <c r="O25" s="105">
        <f t="shared" si="1"/>
        <v>0</v>
      </c>
      <c r="P25" s="156">
        <f t="shared" si="2"/>
        <v>0</v>
      </c>
    </row>
    <row r="26" spans="1:16" ht="42" customHeight="1" x14ac:dyDescent="0.2">
      <c r="A26" s="9"/>
      <c r="B26" s="8">
        <v>745</v>
      </c>
      <c r="C26" s="12"/>
      <c r="D26" s="10" t="s">
        <v>114</v>
      </c>
      <c r="E26" s="120">
        <f>E27</f>
        <v>0</v>
      </c>
      <c r="F26" s="120">
        <f>F27</f>
        <v>0</v>
      </c>
      <c r="G26" s="156">
        <f t="shared" si="3"/>
        <v>0</v>
      </c>
      <c r="H26" s="120">
        <f>H27</f>
        <v>0</v>
      </c>
      <c r="I26" s="120">
        <f>I27</f>
        <v>0</v>
      </c>
      <c r="J26" s="156">
        <f t="shared" si="4"/>
        <v>0</v>
      </c>
      <c r="K26" s="120">
        <f>K27</f>
        <v>0</v>
      </c>
      <c r="L26" s="120">
        <f>L27</f>
        <v>0</v>
      </c>
      <c r="M26" s="156">
        <f t="shared" si="0"/>
        <v>0</v>
      </c>
      <c r="N26" s="105">
        <f t="shared" si="5"/>
        <v>0</v>
      </c>
      <c r="O26" s="105">
        <f t="shared" si="1"/>
        <v>0</v>
      </c>
      <c r="P26" s="156">
        <f t="shared" si="2"/>
        <v>0</v>
      </c>
    </row>
    <row r="27" spans="1:16" ht="42" customHeight="1" x14ac:dyDescent="0.2">
      <c r="A27" s="9"/>
      <c r="B27" s="8"/>
      <c r="C27" s="12">
        <v>7451</v>
      </c>
      <c r="D27" s="11" t="s">
        <v>104</v>
      </c>
      <c r="E27" s="120"/>
      <c r="F27" s="120"/>
      <c r="G27" s="156">
        <f t="shared" si="3"/>
        <v>0</v>
      </c>
      <c r="H27" s="120"/>
      <c r="I27" s="120"/>
      <c r="J27" s="156">
        <f t="shared" si="4"/>
        <v>0</v>
      </c>
      <c r="K27" s="120"/>
      <c r="L27" s="120"/>
      <c r="M27" s="156">
        <f t="shared" si="0"/>
        <v>0</v>
      </c>
      <c r="N27" s="105">
        <f t="shared" si="5"/>
        <v>0</v>
      </c>
      <c r="O27" s="105">
        <f t="shared" si="1"/>
        <v>0</v>
      </c>
      <c r="P27" s="156">
        <f t="shared" si="2"/>
        <v>0</v>
      </c>
    </row>
    <row r="28" spans="1:16" ht="42" customHeight="1" x14ac:dyDescent="0.2">
      <c r="A28" s="9"/>
      <c r="B28" s="8">
        <v>771</v>
      </c>
      <c r="C28" s="12"/>
      <c r="D28" s="10" t="s">
        <v>214</v>
      </c>
      <c r="E28" s="120"/>
      <c r="F28" s="120"/>
      <c r="G28" s="156">
        <f t="shared" si="3"/>
        <v>0</v>
      </c>
      <c r="H28" s="120"/>
      <c r="I28" s="120"/>
      <c r="J28" s="156">
        <f t="shared" si="4"/>
        <v>0</v>
      </c>
      <c r="K28" s="120"/>
      <c r="L28" s="120"/>
      <c r="M28" s="156">
        <f t="shared" si="0"/>
        <v>0</v>
      </c>
      <c r="N28" s="105">
        <f t="shared" si="5"/>
        <v>0</v>
      </c>
      <c r="O28" s="105">
        <f t="shared" si="1"/>
        <v>0</v>
      </c>
      <c r="P28" s="156">
        <f t="shared" si="2"/>
        <v>0</v>
      </c>
    </row>
    <row r="29" spans="1:16" ht="42" customHeight="1" x14ac:dyDescent="0.2">
      <c r="A29" s="9"/>
      <c r="B29" s="8">
        <v>781</v>
      </c>
      <c r="C29" s="12"/>
      <c r="D29" s="10" t="s">
        <v>215</v>
      </c>
      <c r="E29" s="120"/>
      <c r="F29" s="120"/>
      <c r="G29" s="156">
        <f t="shared" si="3"/>
        <v>0</v>
      </c>
      <c r="H29" s="120"/>
      <c r="I29" s="120"/>
      <c r="J29" s="156">
        <f t="shared" si="4"/>
        <v>0</v>
      </c>
      <c r="K29" s="120"/>
      <c r="L29" s="120"/>
      <c r="M29" s="156">
        <f t="shared" si="0"/>
        <v>0</v>
      </c>
      <c r="N29" s="105">
        <f t="shared" si="5"/>
        <v>0</v>
      </c>
      <c r="O29" s="105">
        <f t="shared" si="1"/>
        <v>0</v>
      </c>
      <c r="P29" s="156">
        <f t="shared" si="2"/>
        <v>0</v>
      </c>
    </row>
    <row r="30" spans="1:16" ht="42" customHeight="1" x14ac:dyDescent="0.2">
      <c r="A30" s="9"/>
      <c r="B30" s="8">
        <v>791</v>
      </c>
      <c r="C30" s="14"/>
      <c r="D30" s="10" t="s">
        <v>80</v>
      </c>
      <c r="E30" s="120">
        <f>E31</f>
        <v>43327474</v>
      </c>
      <c r="F30" s="120">
        <f>F31</f>
        <v>42416506</v>
      </c>
      <c r="G30" s="156">
        <f t="shared" si="3"/>
        <v>0.97897481861047331</v>
      </c>
      <c r="H30" s="120">
        <f>H31</f>
        <v>0</v>
      </c>
      <c r="I30" s="120">
        <f>I31</f>
        <v>0</v>
      </c>
      <c r="J30" s="156">
        <f t="shared" si="4"/>
        <v>0</v>
      </c>
      <c r="K30" s="120">
        <f>K31</f>
        <v>0</v>
      </c>
      <c r="L30" s="120">
        <f>L31</f>
        <v>0</v>
      </c>
      <c r="M30" s="156">
        <f t="shared" si="0"/>
        <v>0</v>
      </c>
      <c r="N30" s="105">
        <f t="shared" si="5"/>
        <v>43327474</v>
      </c>
      <c r="O30" s="105">
        <f t="shared" si="1"/>
        <v>42416506</v>
      </c>
      <c r="P30" s="156">
        <f t="shared" si="2"/>
        <v>0.97897481861047331</v>
      </c>
    </row>
    <row r="31" spans="1:16" ht="42" customHeight="1" x14ac:dyDescent="0.2">
      <c r="A31" s="9"/>
      <c r="B31" s="8"/>
      <c r="C31" s="12">
        <v>7911</v>
      </c>
      <c r="D31" s="11" t="s">
        <v>105</v>
      </c>
      <c r="E31" s="120">
        <v>43327474</v>
      </c>
      <c r="F31" s="120">
        <v>42416506</v>
      </c>
      <c r="G31" s="156">
        <f t="shared" si="3"/>
        <v>0.97897481861047331</v>
      </c>
      <c r="H31" s="120"/>
      <c r="I31" s="120"/>
      <c r="J31" s="156">
        <f t="shared" si="4"/>
        <v>0</v>
      </c>
      <c r="K31" s="120"/>
      <c r="L31" s="120"/>
      <c r="M31" s="156">
        <f t="shared" si="0"/>
        <v>0</v>
      </c>
      <c r="N31" s="105">
        <f t="shared" si="5"/>
        <v>43327474</v>
      </c>
      <c r="O31" s="105">
        <f t="shared" si="1"/>
        <v>42416506</v>
      </c>
      <c r="P31" s="156">
        <f t="shared" si="2"/>
        <v>0.97897481861047331</v>
      </c>
    </row>
    <row r="32" spans="1:16" ht="42" customHeight="1" x14ac:dyDescent="0.2">
      <c r="A32" s="8">
        <v>8</v>
      </c>
      <c r="B32" s="8"/>
      <c r="C32" s="12"/>
      <c r="D32" s="10" t="s">
        <v>106</v>
      </c>
      <c r="E32" s="120">
        <f>E33+E34+E36</f>
        <v>0</v>
      </c>
      <c r="F32" s="120">
        <f>F33+F34+F36</f>
        <v>0</v>
      </c>
      <c r="G32" s="156">
        <f t="shared" si="3"/>
        <v>0</v>
      </c>
      <c r="H32" s="120">
        <f>H33+H34+H36</f>
        <v>0</v>
      </c>
      <c r="I32" s="120">
        <f>I33+I34+I36</f>
        <v>0</v>
      </c>
      <c r="J32" s="156">
        <f t="shared" si="4"/>
        <v>0</v>
      </c>
      <c r="K32" s="120">
        <f>K33+K34+K36</f>
        <v>0</v>
      </c>
      <c r="L32" s="120">
        <f>L33+L34+L36</f>
        <v>0</v>
      </c>
      <c r="M32" s="156">
        <f t="shared" si="0"/>
        <v>0</v>
      </c>
      <c r="N32" s="105">
        <f t="shared" si="5"/>
        <v>0</v>
      </c>
      <c r="O32" s="105">
        <f t="shared" si="1"/>
        <v>0</v>
      </c>
      <c r="P32" s="156">
        <f t="shared" si="2"/>
        <v>0</v>
      </c>
    </row>
    <row r="33" spans="1:16" ht="42" customHeight="1" x14ac:dyDescent="0.2">
      <c r="A33" s="8"/>
      <c r="B33" s="8">
        <v>811</v>
      </c>
      <c r="C33" s="12"/>
      <c r="D33" s="10" t="s">
        <v>216</v>
      </c>
      <c r="E33" s="120"/>
      <c r="F33" s="120"/>
      <c r="G33" s="156">
        <f t="shared" si="3"/>
        <v>0</v>
      </c>
      <c r="H33" s="120"/>
      <c r="I33" s="120"/>
      <c r="J33" s="156">
        <f t="shared" si="4"/>
        <v>0</v>
      </c>
      <c r="K33" s="120"/>
      <c r="L33" s="120"/>
      <c r="M33" s="156">
        <f t="shared" si="0"/>
        <v>0</v>
      </c>
      <c r="N33" s="105">
        <f t="shared" si="5"/>
        <v>0</v>
      </c>
      <c r="O33" s="105">
        <f t="shared" si="1"/>
        <v>0</v>
      </c>
      <c r="P33" s="156">
        <f t="shared" si="2"/>
        <v>0</v>
      </c>
    </row>
    <row r="34" spans="1:16" ht="42" customHeight="1" x14ac:dyDescent="0.2">
      <c r="A34" s="9"/>
      <c r="B34" s="8">
        <v>812</v>
      </c>
      <c r="C34" s="9"/>
      <c r="D34" s="15" t="s">
        <v>107</v>
      </c>
      <c r="E34" s="120">
        <f>E35</f>
        <v>0</v>
      </c>
      <c r="F34" s="120">
        <f>F35</f>
        <v>0</v>
      </c>
      <c r="G34" s="156">
        <f t="shared" si="3"/>
        <v>0</v>
      </c>
      <c r="H34" s="120">
        <f>H35</f>
        <v>0</v>
      </c>
      <c r="I34" s="120">
        <f>I35</f>
        <v>0</v>
      </c>
      <c r="J34" s="156">
        <f t="shared" si="4"/>
        <v>0</v>
      </c>
      <c r="K34" s="120">
        <f>K35</f>
        <v>0</v>
      </c>
      <c r="L34" s="120">
        <f>L35</f>
        <v>0</v>
      </c>
      <c r="M34" s="156">
        <f t="shared" si="0"/>
        <v>0</v>
      </c>
      <c r="N34" s="105">
        <f t="shared" si="5"/>
        <v>0</v>
      </c>
      <c r="O34" s="105">
        <f t="shared" si="1"/>
        <v>0</v>
      </c>
      <c r="P34" s="156">
        <f t="shared" si="2"/>
        <v>0</v>
      </c>
    </row>
    <row r="35" spans="1:16" ht="42" customHeight="1" x14ac:dyDescent="0.25">
      <c r="A35" s="9"/>
      <c r="B35" s="8"/>
      <c r="C35" s="9">
        <v>8121</v>
      </c>
      <c r="D35" s="11" t="s">
        <v>108</v>
      </c>
      <c r="E35" s="122"/>
      <c r="F35" s="122"/>
      <c r="G35" s="156">
        <f t="shared" si="3"/>
        <v>0</v>
      </c>
      <c r="H35" s="122"/>
      <c r="I35" s="122"/>
      <c r="J35" s="156">
        <f t="shared" si="4"/>
        <v>0</v>
      </c>
      <c r="K35" s="122"/>
      <c r="L35" s="122"/>
      <c r="M35" s="156">
        <f t="shared" si="0"/>
        <v>0</v>
      </c>
      <c r="N35" s="105">
        <f t="shared" si="5"/>
        <v>0</v>
      </c>
      <c r="O35" s="105">
        <f t="shared" si="1"/>
        <v>0</v>
      </c>
      <c r="P35" s="156">
        <f t="shared" si="2"/>
        <v>0</v>
      </c>
    </row>
    <row r="36" spans="1:16" ht="42" customHeight="1" x14ac:dyDescent="0.2">
      <c r="A36" s="9"/>
      <c r="B36" s="8">
        <v>823</v>
      </c>
      <c r="C36" s="9"/>
      <c r="D36" s="15" t="s">
        <v>109</v>
      </c>
      <c r="E36" s="120">
        <f>E37</f>
        <v>0</v>
      </c>
      <c r="F36" s="120">
        <f>F37</f>
        <v>0</v>
      </c>
      <c r="G36" s="156">
        <f t="shared" si="3"/>
        <v>0</v>
      </c>
      <c r="H36" s="120">
        <f>H37</f>
        <v>0</v>
      </c>
      <c r="I36" s="120">
        <f>I37</f>
        <v>0</v>
      </c>
      <c r="J36" s="156">
        <f t="shared" si="4"/>
        <v>0</v>
      </c>
      <c r="K36" s="120">
        <f>K37</f>
        <v>0</v>
      </c>
      <c r="L36" s="120">
        <f>L37</f>
        <v>0</v>
      </c>
      <c r="M36" s="156">
        <f t="shared" si="0"/>
        <v>0</v>
      </c>
      <c r="N36" s="105">
        <f t="shared" si="5"/>
        <v>0</v>
      </c>
      <c r="O36" s="105">
        <f t="shared" si="1"/>
        <v>0</v>
      </c>
      <c r="P36" s="156">
        <f t="shared" si="2"/>
        <v>0</v>
      </c>
    </row>
    <row r="37" spans="1:16" ht="42" customHeight="1" x14ac:dyDescent="0.25">
      <c r="A37" s="9"/>
      <c r="B37" s="8"/>
      <c r="C37" s="9">
        <v>8231</v>
      </c>
      <c r="D37" s="11" t="s">
        <v>110</v>
      </c>
      <c r="E37" s="122"/>
      <c r="F37" s="122"/>
      <c r="G37" s="156">
        <f t="shared" si="3"/>
        <v>0</v>
      </c>
      <c r="H37" s="122"/>
      <c r="I37" s="122"/>
      <c r="J37" s="156">
        <f t="shared" si="4"/>
        <v>0</v>
      </c>
      <c r="K37" s="122"/>
      <c r="L37" s="122"/>
      <c r="M37" s="156">
        <f t="shared" si="0"/>
        <v>0</v>
      </c>
      <c r="N37" s="105">
        <f t="shared" si="5"/>
        <v>0</v>
      </c>
      <c r="O37" s="105">
        <f t="shared" si="1"/>
        <v>0</v>
      </c>
      <c r="P37" s="156">
        <f t="shared" si="2"/>
        <v>0</v>
      </c>
    </row>
    <row r="38" spans="1:16" ht="42" customHeight="1" x14ac:dyDescent="0.25">
      <c r="A38" s="8">
        <v>9</v>
      </c>
      <c r="B38" s="8"/>
      <c r="C38" s="9"/>
      <c r="D38" s="10" t="s">
        <v>111</v>
      </c>
      <c r="E38" s="122">
        <f>E39+E40</f>
        <v>0</v>
      </c>
      <c r="F38" s="122">
        <f>F39+F40</f>
        <v>0</v>
      </c>
      <c r="G38" s="156">
        <f t="shared" si="3"/>
        <v>0</v>
      </c>
      <c r="H38" s="122">
        <f>H39+H40</f>
        <v>0</v>
      </c>
      <c r="I38" s="122">
        <f>I39+I40</f>
        <v>0</v>
      </c>
      <c r="J38" s="156">
        <f t="shared" si="4"/>
        <v>0</v>
      </c>
      <c r="K38" s="122">
        <f>K39+K40</f>
        <v>0</v>
      </c>
      <c r="L38" s="122">
        <f>L39+L40</f>
        <v>0</v>
      </c>
      <c r="M38" s="156">
        <f t="shared" si="0"/>
        <v>0</v>
      </c>
      <c r="N38" s="105">
        <f t="shared" si="5"/>
        <v>0</v>
      </c>
      <c r="O38" s="105">
        <f t="shared" si="1"/>
        <v>0</v>
      </c>
      <c r="P38" s="156">
        <f t="shared" si="2"/>
        <v>0</v>
      </c>
    </row>
    <row r="39" spans="1:16" ht="42" customHeight="1" x14ac:dyDescent="0.25">
      <c r="A39" s="8"/>
      <c r="B39" s="8">
        <v>911</v>
      </c>
      <c r="C39" s="9"/>
      <c r="D39" s="10" t="s">
        <v>217</v>
      </c>
      <c r="E39" s="122"/>
      <c r="F39" s="122"/>
      <c r="G39" s="156">
        <f t="shared" si="3"/>
        <v>0</v>
      </c>
      <c r="H39" s="122"/>
      <c r="I39" s="122"/>
      <c r="J39" s="156">
        <f t="shared" si="4"/>
        <v>0</v>
      </c>
      <c r="K39" s="122"/>
      <c r="L39" s="122"/>
      <c r="M39" s="156">
        <f t="shared" si="0"/>
        <v>0</v>
      </c>
      <c r="N39" s="105">
        <f t="shared" si="5"/>
        <v>0</v>
      </c>
      <c r="O39" s="105">
        <f t="shared" si="1"/>
        <v>0</v>
      </c>
      <c r="P39" s="156">
        <f t="shared" si="2"/>
        <v>0</v>
      </c>
    </row>
    <row r="40" spans="1:16" ht="42" customHeight="1" x14ac:dyDescent="0.2">
      <c r="A40" s="9"/>
      <c r="B40" s="8">
        <v>921</v>
      </c>
      <c r="C40" s="9"/>
      <c r="D40" s="10" t="s">
        <v>112</v>
      </c>
      <c r="E40" s="120">
        <f>E41</f>
        <v>0</v>
      </c>
      <c r="F40" s="120">
        <f>F41</f>
        <v>0</v>
      </c>
      <c r="G40" s="156">
        <f t="shared" si="3"/>
        <v>0</v>
      </c>
      <c r="H40" s="120">
        <f>H41</f>
        <v>0</v>
      </c>
      <c r="I40" s="120">
        <f>I41</f>
        <v>0</v>
      </c>
      <c r="J40" s="156">
        <f t="shared" si="4"/>
        <v>0</v>
      </c>
      <c r="K40" s="120">
        <f>K41</f>
        <v>0</v>
      </c>
      <c r="L40" s="120">
        <f>L41</f>
        <v>0</v>
      </c>
      <c r="M40" s="156">
        <f t="shared" si="0"/>
        <v>0</v>
      </c>
      <c r="N40" s="105">
        <f t="shared" si="5"/>
        <v>0</v>
      </c>
      <c r="O40" s="105">
        <f t="shared" si="1"/>
        <v>0</v>
      </c>
      <c r="P40" s="156">
        <f t="shared" si="2"/>
        <v>0</v>
      </c>
    </row>
    <row r="41" spans="1:16" ht="42" customHeight="1" x14ac:dyDescent="0.25">
      <c r="A41" s="9"/>
      <c r="B41" s="8"/>
      <c r="C41" s="9">
        <v>9211</v>
      </c>
      <c r="D41" s="11" t="s">
        <v>113</v>
      </c>
      <c r="E41" s="122"/>
      <c r="F41" s="122"/>
      <c r="G41" s="156">
        <f t="shared" si="3"/>
        <v>0</v>
      </c>
      <c r="H41" s="122"/>
      <c r="I41" s="122"/>
      <c r="J41" s="156">
        <f t="shared" si="4"/>
        <v>0</v>
      </c>
      <c r="K41" s="122"/>
      <c r="L41" s="122"/>
      <c r="M41" s="156">
        <f t="shared" si="0"/>
        <v>0</v>
      </c>
      <c r="N41" s="105">
        <f t="shared" si="5"/>
        <v>0</v>
      </c>
      <c r="O41" s="105">
        <f t="shared" si="1"/>
        <v>0</v>
      </c>
      <c r="P41" s="156">
        <f t="shared" si="2"/>
        <v>0</v>
      </c>
    </row>
    <row r="42" spans="1:16" ht="42" customHeight="1" x14ac:dyDescent="0.25">
      <c r="A42" s="8">
        <v>3</v>
      </c>
      <c r="B42" s="8"/>
      <c r="C42" s="9"/>
      <c r="D42" s="10" t="s">
        <v>235</v>
      </c>
      <c r="E42" s="122">
        <f>E43</f>
        <v>0</v>
      </c>
      <c r="F42" s="122">
        <f>F43</f>
        <v>0</v>
      </c>
      <c r="G42" s="156">
        <f t="shared" si="3"/>
        <v>0</v>
      </c>
      <c r="H42" s="122">
        <f>H43</f>
        <v>0</v>
      </c>
      <c r="I42" s="122">
        <f>I43</f>
        <v>0</v>
      </c>
      <c r="J42" s="156">
        <f t="shared" si="4"/>
        <v>0</v>
      </c>
      <c r="K42" s="122">
        <f>K43</f>
        <v>0</v>
      </c>
      <c r="L42" s="122">
        <f>L43</f>
        <v>0</v>
      </c>
      <c r="M42" s="156">
        <f t="shared" si="0"/>
        <v>0</v>
      </c>
      <c r="N42" s="105">
        <f t="shared" si="5"/>
        <v>0</v>
      </c>
      <c r="O42" s="105">
        <f t="shared" si="1"/>
        <v>0</v>
      </c>
      <c r="P42" s="156">
        <f t="shared" si="2"/>
        <v>0</v>
      </c>
    </row>
    <row r="43" spans="1:16" ht="42" customHeight="1" x14ac:dyDescent="0.25">
      <c r="A43" s="9"/>
      <c r="B43" s="8">
        <v>321</v>
      </c>
      <c r="C43" s="9"/>
      <c r="D43" s="10" t="s">
        <v>236</v>
      </c>
      <c r="E43" s="122"/>
      <c r="F43" s="122"/>
      <c r="G43" s="156">
        <f>IF(E43=0,0,F43/E43)</f>
        <v>0</v>
      </c>
      <c r="H43" s="122"/>
      <c r="I43" s="122"/>
      <c r="J43" s="156">
        <f t="shared" si="4"/>
        <v>0</v>
      </c>
      <c r="K43" s="122"/>
      <c r="L43" s="122"/>
      <c r="M43" s="156">
        <f t="shared" si="0"/>
        <v>0</v>
      </c>
      <c r="N43" s="105">
        <f t="shared" si="5"/>
        <v>0</v>
      </c>
      <c r="O43" s="105">
        <f t="shared" si="1"/>
        <v>0</v>
      </c>
      <c r="P43" s="156">
        <f t="shared" si="2"/>
        <v>0</v>
      </c>
    </row>
    <row r="44" spans="1:16" s="169" customFormat="1" ht="19.899999999999999" customHeight="1" x14ac:dyDescent="0.2">
      <c r="A44" s="165"/>
      <c r="B44" s="165"/>
      <c r="C44" s="165"/>
      <c r="D44" s="166" t="s">
        <v>18</v>
      </c>
      <c r="E44" s="167">
        <f>E42+E38+E32+E7</f>
        <v>43327474</v>
      </c>
      <c r="F44" s="167">
        <f>F42+F38+F32+F7</f>
        <v>42416506</v>
      </c>
      <c r="G44" s="168">
        <f>IF(E44=0,0,F44/E44)</f>
        <v>0.97897481861047331</v>
      </c>
      <c r="H44" s="167">
        <f>H42+H38+H32+H7</f>
        <v>0</v>
      </c>
      <c r="I44" s="167">
        <f>I42+I38+I32+I7</f>
        <v>0</v>
      </c>
      <c r="J44" s="168">
        <f>IF(H44=0,0,I44/H44)</f>
        <v>0</v>
      </c>
      <c r="K44" s="167">
        <f>K42+K38+K32+K7</f>
        <v>0</v>
      </c>
      <c r="L44" s="167">
        <f>L42+L38+L32+L7</f>
        <v>0</v>
      </c>
      <c r="M44" s="168">
        <f>IF(K44=0,0,L44/K44)</f>
        <v>0</v>
      </c>
      <c r="N44" s="167">
        <f>N42+N38+N32+N7</f>
        <v>43327474</v>
      </c>
      <c r="O44" s="167">
        <f>O42+O38+O32+O7</f>
        <v>42416506</v>
      </c>
      <c r="P44" s="168">
        <f>IF(N44=0,0,O44/N44)</f>
        <v>0.97897481861047331</v>
      </c>
    </row>
    <row r="47" spans="1:16" x14ac:dyDescent="0.2">
      <c r="D47" s="36"/>
      <c r="E47" s="87"/>
    </row>
  </sheetData>
  <mergeCells count="7">
    <mergeCell ref="A1:P2"/>
    <mergeCell ref="N5:P5"/>
    <mergeCell ref="A4:P4"/>
    <mergeCell ref="A5:C5"/>
    <mergeCell ref="E5:G5"/>
    <mergeCell ref="H5:J5"/>
    <mergeCell ref="K5:M5"/>
  </mergeCells>
  <conditionalFormatting sqref="E47:G47">
    <cfRule type="dataBar" priority="17">
      <dataBar>
        <cfvo type="min"/>
        <cfvo type="max"/>
        <color rgb="FF63C384"/>
      </dataBar>
      <extLst>
        <ext xmlns:x14="http://schemas.microsoft.com/office/spreadsheetml/2009/9/main" uri="{B025F937-C7B1-47D3-B67F-A62EFF666E3E}">
          <x14:id>{AF230213-29F5-49C2-98E4-6CCBF0063B56}</x14:id>
        </ext>
      </extLst>
    </cfRule>
    <cfRule type="cellIs" dxfId="8" priority="19" stopIfTrue="1" operator="lessThan">
      <formula>0</formula>
    </cfRule>
    <cfRule type="cellIs" dxfId="7" priority="20" stopIfTrue="1" operator="greaterThan">
      <formula>0</formula>
    </cfRule>
    <cfRule type="expression" priority="21" stopIfTrue="1">
      <formula>"if not equal 0"</formula>
    </cfRule>
  </conditionalFormatting>
  <conditionalFormatting sqref="E47:P47">
    <cfRule type="cellIs" dxfId="6" priority="1" stopIfTrue="1" operator="notEqual">
      <formula>0</formula>
    </cfRule>
  </conditionalFormatting>
  <conditionalFormatting sqref="H47:J47">
    <cfRule type="dataBar" priority="12">
      <dataBar>
        <cfvo type="min"/>
        <cfvo type="max"/>
        <color rgb="FF63C384"/>
      </dataBar>
      <extLst>
        <ext xmlns:x14="http://schemas.microsoft.com/office/spreadsheetml/2009/9/main" uri="{B025F937-C7B1-47D3-B67F-A62EFF666E3E}">
          <x14:id>{24BFDA8D-1309-4C6B-87DE-4D13FC42F838}</x14:id>
        </ext>
      </extLst>
    </cfRule>
    <cfRule type="cellIs" dxfId="5" priority="13" stopIfTrue="1" operator="lessThan">
      <formula>0</formula>
    </cfRule>
    <cfRule type="cellIs" dxfId="4" priority="14" stopIfTrue="1" operator="greaterThan">
      <formula>0</formula>
    </cfRule>
    <cfRule type="expression" priority="15" stopIfTrue="1">
      <formula>"if not equal 0"</formula>
    </cfRule>
  </conditionalFormatting>
  <conditionalFormatting sqref="K47:M47">
    <cfRule type="dataBar" priority="7">
      <dataBar>
        <cfvo type="min"/>
        <cfvo type="max"/>
        <color rgb="FF63C384"/>
      </dataBar>
      <extLst>
        <ext xmlns:x14="http://schemas.microsoft.com/office/spreadsheetml/2009/9/main" uri="{B025F937-C7B1-47D3-B67F-A62EFF666E3E}">
          <x14:id>{A342C6B6-0870-4A76-97E2-6AEBEF6200F1}</x14:id>
        </ext>
      </extLst>
    </cfRule>
    <cfRule type="cellIs" dxfId="3" priority="8" stopIfTrue="1" operator="lessThan">
      <formula>0</formula>
    </cfRule>
    <cfRule type="cellIs" dxfId="2" priority="9" stopIfTrue="1" operator="greaterThan">
      <formula>0</formula>
    </cfRule>
    <cfRule type="expression" priority="10" stopIfTrue="1">
      <formula>"if not equal 0"</formula>
    </cfRule>
  </conditionalFormatting>
  <conditionalFormatting sqref="N47:P47">
    <cfRule type="dataBar" priority="2">
      <dataBar>
        <cfvo type="min"/>
        <cfvo type="max"/>
        <color rgb="FF63C384"/>
      </dataBar>
      <extLst>
        <ext xmlns:x14="http://schemas.microsoft.com/office/spreadsheetml/2009/9/main" uri="{B025F937-C7B1-47D3-B67F-A62EFF666E3E}">
          <x14:id>{3FF98EC7-D9A0-4B65-9A95-A22A8AD44BE1}</x14:id>
        </ext>
      </extLst>
    </cfRule>
    <cfRule type="cellIs" dxfId="1" priority="3" stopIfTrue="1" operator="lessThan">
      <formula>0</formula>
    </cfRule>
    <cfRule type="cellIs" dxfId="0" priority="4" stopIfTrue="1" operator="greaterThan">
      <formula>0</formula>
    </cfRule>
    <cfRule type="expression" priority="5" stopIfTrue="1">
      <formula>"if not equal 0"</formula>
    </cfRule>
  </conditionalFormatting>
  <pageMargins left="0.2" right="0.2" top="0.75" bottom="0.75" header="0.3" footer="0.3"/>
  <pageSetup scale="80" orientation="landscape" r:id="rId1"/>
  <extLst>
    <ext xmlns:x14="http://schemas.microsoft.com/office/spreadsheetml/2009/9/main" uri="{78C0D931-6437-407d-A8EE-F0AAD7539E65}">
      <x14:conditionalFormattings>
        <x14:conditionalFormatting xmlns:xm="http://schemas.microsoft.com/office/excel/2006/main">
          <x14:cfRule type="dataBar" id="{AF230213-29F5-49C2-98E4-6CCBF0063B56}">
            <x14:dataBar minLength="0" maxLength="100" negativeBarColorSameAsPositive="1" axisPosition="none">
              <x14:cfvo type="min"/>
              <x14:cfvo type="max"/>
            </x14:dataBar>
          </x14:cfRule>
          <xm:sqref>E47:G47</xm:sqref>
        </x14:conditionalFormatting>
        <x14:conditionalFormatting xmlns:xm="http://schemas.microsoft.com/office/excel/2006/main">
          <x14:cfRule type="dataBar" id="{24BFDA8D-1309-4C6B-87DE-4D13FC42F838}">
            <x14:dataBar minLength="0" maxLength="100" negativeBarColorSameAsPositive="1" axisPosition="none">
              <x14:cfvo type="min"/>
              <x14:cfvo type="max"/>
            </x14:dataBar>
          </x14:cfRule>
          <xm:sqref>H47:J47</xm:sqref>
        </x14:conditionalFormatting>
        <x14:conditionalFormatting xmlns:xm="http://schemas.microsoft.com/office/excel/2006/main">
          <x14:cfRule type="dataBar" id="{A342C6B6-0870-4A76-97E2-6AEBEF6200F1}">
            <x14:dataBar minLength="0" maxLength="100" negativeBarColorSameAsPositive="1" axisPosition="none">
              <x14:cfvo type="min"/>
              <x14:cfvo type="max"/>
            </x14:dataBar>
          </x14:cfRule>
          <xm:sqref>K47:M47</xm:sqref>
        </x14:conditionalFormatting>
        <x14:conditionalFormatting xmlns:xm="http://schemas.microsoft.com/office/excel/2006/main">
          <x14:cfRule type="dataBar" id="{3FF98EC7-D9A0-4B65-9A95-A22A8AD44BE1}">
            <x14:dataBar minLength="0" maxLength="100" negativeBarColorSameAsPositive="1" axisPosition="none">
              <x14:cfvo type="min"/>
              <x14:cfvo type="max"/>
            </x14:dataBar>
          </x14:cfRule>
          <xm:sqref>N47:P47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P89"/>
  <sheetViews>
    <sheetView tabSelected="1" view="pageBreakPreview" topLeftCell="A73" zoomScaleNormal="100" zoomScaleSheetLayoutView="100" workbookViewId="0">
      <selection activeCell="T88" sqref="T88"/>
    </sheetView>
  </sheetViews>
  <sheetFormatPr defaultRowHeight="12.75" x14ac:dyDescent="0.2"/>
  <cols>
    <col min="1" max="1" width="3.28515625" customWidth="1"/>
    <col min="2" max="2" width="4.7109375" customWidth="1"/>
    <col min="3" max="3" width="5" customWidth="1"/>
    <col min="4" max="4" width="31.7109375" customWidth="1"/>
    <col min="5" max="5" width="14.140625" customWidth="1"/>
    <col min="6" max="6" width="13.7109375" customWidth="1"/>
    <col min="7" max="7" width="7.28515625" customWidth="1"/>
    <col min="8" max="8" width="13.28515625" customWidth="1"/>
    <col min="9" max="9" width="11.7109375" customWidth="1"/>
    <col min="10" max="10" width="6.7109375" customWidth="1"/>
    <col min="11" max="11" width="13.28515625" customWidth="1"/>
    <col min="12" max="12" width="11.7109375" customWidth="1"/>
    <col min="13" max="13" width="6.7109375" customWidth="1"/>
    <col min="14" max="14" width="15.140625" customWidth="1"/>
    <col min="15" max="15" width="15.5703125" customWidth="1"/>
    <col min="16" max="16" width="7.28515625" customWidth="1"/>
  </cols>
  <sheetData>
    <row r="1" spans="1:16" x14ac:dyDescent="0.2">
      <c r="D1" s="7"/>
    </row>
    <row r="2" spans="1:16" ht="18" customHeight="1" x14ac:dyDescent="0.2">
      <c r="A2" s="314" t="s">
        <v>467</v>
      </c>
      <c r="B2" s="314"/>
      <c r="C2" s="314"/>
      <c r="D2" s="314"/>
      <c r="E2" s="314"/>
      <c r="F2" s="314"/>
      <c r="G2" s="314"/>
      <c r="H2" s="314"/>
      <c r="I2" s="314"/>
      <c r="J2" s="314"/>
      <c r="K2" s="314"/>
      <c r="L2" s="314"/>
      <c r="M2" s="314"/>
      <c r="N2" s="314"/>
      <c r="O2" s="314"/>
      <c r="P2" s="314"/>
    </row>
    <row r="3" spans="1:16" ht="29.45" customHeight="1" x14ac:dyDescent="0.2">
      <c r="A3" s="395" t="s">
        <v>90</v>
      </c>
      <c r="B3" s="395"/>
      <c r="C3" s="395"/>
      <c r="D3" s="59" t="s">
        <v>35</v>
      </c>
      <c r="E3" s="392" t="s">
        <v>91</v>
      </c>
      <c r="F3" s="393"/>
      <c r="G3" s="394"/>
      <c r="H3" s="392" t="s">
        <v>227</v>
      </c>
      <c r="I3" s="393"/>
      <c r="J3" s="394"/>
      <c r="K3" s="392" t="s">
        <v>332</v>
      </c>
      <c r="L3" s="393"/>
      <c r="M3" s="394"/>
      <c r="N3" s="392" t="s">
        <v>228</v>
      </c>
      <c r="O3" s="393"/>
      <c r="P3" s="394"/>
    </row>
    <row r="4" spans="1:16" ht="15" x14ac:dyDescent="0.2">
      <c r="A4" s="59"/>
      <c r="B4" s="59"/>
      <c r="C4" s="59"/>
      <c r="D4" s="59"/>
      <c r="E4" s="59" t="s">
        <v>265</v>
      </c>
      <c r="F4" s="59" t="s">
        <v>266</v>
      </c>
      <c r="G4" s="59" t="s">
        <v>264</v>
      </c>
      <c r="H4" s="59" t="s">
        <v>265</v>
      </c>
      <c r="I4" s="59" t="s">
        <v>266</v>
      </c>
      <c r="J4" s="59" t="s">
        <v>264</v>
      </c>
      <c r="K4" s="59" t="s">
        <v>265</v>
      </c>
      <c r="L4" s="59" t="s">
        <v>266</v>
      </c>
      <c r="M4" s="59" t="s">
        <v>264</v>
      </c>
      <c r="N4" s="59" t="s">
        <v>265</v>
      </c>
      <c r="O4" s="59" t="s">
        <v>266</v>
      </c>
      <c r="P4" s="59" t="s">
        <v>264</v>
      </c>
    </row>
    <row r="5" spans="1:16" s="172" customFormat="1" ht="42" customHeight="1" x14ac:dyDescent="0.2">
      <c r="A5" s="8">
        <v>4</v>
      </c>
      <c r="B5" s="8"/>
      <c r="C5" s="17"/>
      <c r="D5" s="18" t="s">
        <v>115</v>
      </c>
      <c r="E5" s="123">
        <f>E6+E8+E12+E14+E18+E20+E22+E30+E35+E44+E47+E50+E57+E58+E59+E60+E61+E62+E64+E65+E67+E71+E73+E75</f>
        <v>39689474</v>
      </c>
      <c r="F5" s="123">
        <f>F6+F8+F12+F14+F18+F20+F22+F30+F35+F44+F47+F50+F57+F58+F59+F60+F61+F62+F64+F65+F67+F71+F73+F75</f>
        <v>34469324</v>
      </c>
      <c r="G5" s="170">
        <f>IF(E5=0,0,F5/E5)</f>
        <v>0.86847520327429883</v>
      </c>
      <c r="H5" s="123">
        <f>H6+H8+H12+H14+H18+H20+H22+H30+H35+H44+H47+H50+H57+H58+H59+H60+H61+H62+H64+H65+H67+H71+H73+H75</f>
        <v>0</v>
      </c>
      <c r="I5" s="123">
        <f>I6+I8+I12+I14+I18+I20+I22+I30+I35+I44+I47+I50+I57+I58+I59+I60+I61+I62+I64+I65+I67+I71+I73+I75</f>
        <v>0</v>
      </c>
      <c r="J5" s="170">
        <f>IF(H5=0,0,I5/H5)</f>
        <v>0</v>
      </c>
      <c r="K5" s="123">
        <f>K6+K8+K12+K14+K18+K20+K22+K30+K35+K44+K47+K50+K57+K58+K59+K60+K61+K62+K64+K65+K67+K71+K73+K75</f>
        <v>0</v>
      </c>
      <c r="L5" s="123">
        <f>L6+L8+L12+L14+L18+L20+L22+L30+L35+L44+L47+L50+L57+L58+L59+L60+L61+L62+L64+L65+L67+L71+L73+L75</f>
        <v>0</v>
      </c>
      <c r="M5" s="170">
        <f>IF(K5=0,0,L5/K5)</f>
        <v>0</v>
      </c>
      <c r="N5" s="171">
        <f>E5+H5+K5</f>
        <v>39689474</v>
      </c>
      <c r="O5" s="171">
        <f>F5+I5+L5</f>
        <v>34469324</v>
      </c>
      <c r="P5" s="170">
        <f>IF(N5=0,0,O5/N5)</f>
        <v>0.86847520327429883</v>
      </c>
    </row>
    <row r="6" spans="1:16" ht="42" customHeight="1" x14ac:dyDescent="0.2">
      <c r="A6" s="9"/>
      <c r="B6" s="8">
        <v>411</v>
      </c>
      <c r="C6" s="40"/>
      <c r="D6" s="19" t="s">
        <v>116</v>
      </c>
      <c r="E6" s="124">
        <f>E7</f>
        <v>21246808</v>
      </c>
      <c r="F6" s="124">
        <f>F7</f>
        <v>21190828</v>
      </c>
      <c r="G6" s="156">
        <f t="shared" ref="G6:G69" si="0">IF(E6=0,0,F6/E6)</f>
        <v>0.99736525128857001</v>
      </c>
      <c r="H6" s="124">
        <f>H7</f>
        <v>0</v>
      </c>
      <c r="I6" s="124">
        <f>I7</f>
        <v>0</v>
      </c>
      <c r="J6" s="156">
        <f t="shared" ref="J6:J69" si="1">IF(H6=0,0,I6/H6)</f>
        <v>0</v>
      </c>
      <c r="K6" s="124">
        <f>K7</f>
        <v>0</v>
      </c>
      <c r="L6" s="124">
        <f>L7</f>
        <v>0</v>
      </c>
      <c r="M6" s="156">
        <f t="shared" ref="M6:M69" si="2">IF(K6=0,0,L6/K6)</f>
        <v>0</v>
      </c>
      <c r="N6" s="105">
        <f t="shared" ref="N6:N69" si="3">E6+H6+K6</f>
        <v>21246808</v>
      </c>
      <c r="O6" s="105">
        <f t="shared" ref="O6:O69" si="4">F6+I6+L6</f>
        <v>21190828</v>
      </c>
      <c r="P6" s="156">
        <f t="shared" ref="P6:P69" si="5">IF(N6=0,0,O6/N6)</f>
        <v>0.99736525128857001</v>
      </c>
    </row>
    <row r="7" spans="1:16" ht="42" customHeight="1" x14ac:dyDescent="0.2">
      <c r="A7" s="9"/>
      <c r="B7" s="9"/>
      <c r="C7" s="40">
        <v>4111</v>
      </c>
      <c r="D7" s="20" t="s">
        <v>117</v>
      </c>
      <c r="E7" s="124">
        <v>21246808</v>
      </c>
      <c r="F7" s="124">
        <v>21190828</v>
      </c>
      <c r="G7" s="156">
        <f t="shared" si="0"/>
        <v>0.99736525128857001</v>
      </c>
      <c r="H7" s="124"/>
      <c r="I7" s="124"/>
      <c r="J7" s="156">
        <f t="shared" si="1"/>
        <v>0</v>
      </c>
      <c r="K7" s="124"/>
      <c r="L7" s="124"/>
      <c r="M7" s="156">
        <f t="shared" si="2"/>
        <v>0</v>
      </c>
      <c r="N7" s="105">
        <f t="shared" si="3"/>
        <v>21246808</v>
      </c>
      <c r="O7" s="105">
        <f t="shared" si="4"/>
        <v>21190828</v>
      </c>
      <c r="P7" s="156">
        <f t="shared" si="5"/>
        <v>0.99736525128857001</v>
      </c>
    </row>
    <row r="8" spans="1:16" ht="42" customHeight="1" x14ac:dyDescent="0.2">
      <c r="A8" s="9"/>
      <c r="B8" s="8">
        <v>412</v>
      </c>
      <c r="C8" s="40"/>
      <c r="D8" s="19" t="s">
        <v>118</v>
      </c>
      <c r="E8" s="124">
        <f>E9+E10+E11</f>
        <v>3216989</v>
      </c>
      <c r="F8" s="124">
        <f>F9+F10+F11</f>
        <v>3210411</v>
      </c>
      <c r="G8" s="156">
        <f t="shared" si="0"/>
        <v>0.99795523080744142</v>
      </c>
      <c r="H8" s="124">
        <f>H9+H10+H11</f>
        <v>0</v>
      </c>
      <c r="I8" s="124">
        <f>I9+I10+I11</f>
        <v>0</v>
      </c>
      <c r="J8" s="156">
        <f t="shared" si="1"/>
        <v>0</v>
      </c>
      <c r="K8" s="124">
        <f>K9+K10+K11</f>
        <v>0</v>
      </c>
      <c r="L8" s="124">
        <f>L9+L10+L11</f>
        <v>0</v>
      </c>
      <c r="M8" s="156">
        <f t="shared" si="2"/>
        <v>0</v>
      </c>
      <c r="N8" s="105">
        <f t="shared" si="3"/>
        <v>3216989</v>
      </c>
      <c r="O8" s="105">
        <f t="shared" si="4"/>
        <v>3210411</v>
      </c>
      <c r="P8" s="156">
        <f t="shared" si="5"/>
        <v>0.99795523080744142</v>
      </c>
    </row>
    <row r="9" spans="1:16" ht="42" customHeight="1" x14ac:dyDescent="0.2">
      <c r="A9" s="9"/>
      <c r="B9" s="9"/>
      <c r="C9" s="40">
        <v>4121</v>
      </c>
      <c r="D9" s="21" t="s">
        <v>119</v>
      </c>
      <c r="E9" s="124">
        <v>2123457</v>
      </c>
      <c r="F9" s="124">
        <v>2119083</v>
      </c>
      <c r="G9" s="156">
        <f t="shared" si="0"/>
        <v>0.99794015136638037</v>
      </c>
      <c r="H9" s="124"/>
      <c r="I9" s="124"/>
      <c r="J9" s="156">
        <f t="shared" si="1"/>
        <v>0</v>
      </c>
      <c r="K9" s="124"/>
      <c r="L9" s="124"/>
      <c r="M9" s="156">
        <f t="shared" si="2"/>
        <v>0</v>
      </c>
      <c r="N9" s="105">
        <f t="shared" si="3"/>
        <v>2123457</v>
      </c>
      <c r="O9" s="105">
        <f t="shared" si="4"/>
        <v>2119083</v>
      </c>
      <c r="P9" s="156">
        <f t="shared" si="5"/>
        <v>0.99794015136638037</v>
      </c>
    </row>
    <row r="10" spans="1:16" ht="42" customHeight="1" x14ac:dyDescent="0.2">
      <c r="A10" s="9"/>
      <c r="B10" s="9"/>
      <c r="C10" s="40">
        <v>4122</v>
      </c>
      <c r="D10" s="21" t="s">
        <v>120</v>
      </c>
      <c r="E10" s="124">
        <v>1093532</v>
      </c>
      <c r="F10" s="124">
        <v>1091328</v>
      </c>
      <c r="G10" s="156">
        <f t="shared" si="0"/>
        <v>0.99798451257027687</v>
      </c>
      <c r="H10" s="124"/>
      <c r="I10" s="124"/>
      <c r="J10" s="156">
        <f t="shared" si="1"/>
        <v>0</v>
      </c>
      <c r="K10" s="124"/>
      <c r="L10" s="124"/>
      <c r="M10" s="156">
        <f t="shared" si="2"/>
        <v>0</v>
      </c>
      <c r="N10" s="105">
        <f t="shared" si="3"/>
        <v>1093532</v>
      </c>
      <c r="O10" s="105">
        <f t="shared" si="4"/>
        <v>1091328</v>
      </c>
      <c r="P10" s="156">
        <f t="shared" si="5"/>
        <v>0.99798451257027687</v>
      </c>
    </row>
    <row r="11" spans="1:16" ht="42" customHeight="1" x14ac:dyDescent="0.2">
      <c r="A11" s="9"/>
      <c r="B11" s="9"/>
      <c r="C11" s="40">
        <v>4123</v>
      </c>
      <c r="D11" s="21" t="s">
        <v>121</v>
      </c>
      <c r="E11" s="124"/>
      <c r="F11" s="124"/>
      <c r="G11" s="156">
        <f t="shared" si="0"/>
        <v>0</v>
      </c>
      <c r="H11" s="124"/>
      <c r="I11" s="124"/>
      <c r="J11" s="156">
        <f t="shared" si="1"/>
        <v>0</v>
      </c>
      <c r="K11" s="124"/>
      <c r="L11" s="124"/>
      <c r="M11" s="156">
        <f t="shared" si="2"/>
        <v>0</v>
      </c>
      <c r="N11" s="105">
        <f t="shared" si="3"/>
        <v>0</v>
      </c>
      <c r="O11" s="105">
        <f t="shared" si="4"/>
        <v>0</v>
      </c>
      <c r="P11" s="156">
        <f t="shared" si="5"/>
        <v>0</v>
      </c>
    </row>
    <row r="12" spans="1:16" ht="42" customHeight="1" x14ac:dyDescent="0.2">
      <c r="A12" s="9"/>
      <c r="B12" s="8">
        <v>413</v>
      </c>
      <c r="C12" s="40"/>
      <c r="D12" s="19" t="s">
        <v>122</v>
      </c>
      <c r="E12" s="124">
        <f>E13</f>
        <v>343000</v>
      </c>
      <c r="F12" s="124">
        <f>F13</f>
        <v>340628</v>
      </c>
      <c r="G12" s="156">
        <f t="shared" si="0"/>
        <v>0.99308454810495628</v>
      </c>
      <c r="H12" s="124">
        <f>H13</f>
        <v>0</v>
      </c>
      <c r="I12" s="124">
        <f>I13</f>
        <v>0</v>
      </c>
      <c r="J12" s="156">
        <f t="shared" si="1"/>
        <v>0</v>
      </c>
      <c r="K12" s="124">
        <f>K13</f>
        <v>0</v>
      </c>
      <c r="L12" s="124">
        <f>L13</f>
        <v>0</v>
      </c>
      <c r="M12" s="156">
        <f t="shared" si="2"/>
        <v>0</v>
      </c>
      <c r="N12" s="105">
        <f t="shared" si="3"/>
        <v>343000</v>
      </c>
      <c r="O12" s="105">
        <f t="shared" si="4"/>
        <v>340628</v>
      </c>
      <c r="P12" s="156">
        <f t="shared" si="5"/>
        <v>0.99308454810495628</v>
      </c>
    </row>
    <row r="13" spans="1:16" ht="42" customHeight="1" x14ac:dyDescent="0.2">
      <c r="A13" s="9"/>
      <c r="B13" s="9"/>
      <c r="C13" s="40">
        <v>4131</v>
      </c>
      <c r="D13" s="21" t="s">
        <v>123</v>
      </c>
      <c r="E13" s="124">
        <v>343000</v>
      </c>
      <c r="F13" s="124">
        <v>340628</v>
      </c>
      <c r="G13" s="156">
        <f t="shared" si="0"/>
        <v>0.99308454810495628</v>
      </c>
      <c r="H13" s="124"/>
      <c r="I13" s="124"/>
      <c r="J13" s="156">
        <f t="shared" si="1"/>
        <v>0</v>
      </c>
      <c r="K13" s="124"/>
      <c r="L13" s="124"/>
      <c r="M13" s="156">
        <f t="shared" si="2"/>
        <v>0</v>
      </c>
      <c r="N13" s="105">
        <f t="shared" si="3"/>
        <v>343000</v>
      </c>
      <c r="O13" s="105">
        <f t="shared" si="4"/>
        <v>340628</v>
      </c>
      <c r="P13" s="156">
        <f t="shared" si="5"/>
        <v>0.99308454810495628</v>
      </c>
    </row>
    <row r="14" spans="1:16" ht="42" customHeight="1" x14ac:dyDescent="0.2">
      <c r="A14" s="9"/>
      <c r="B14" s="8">
        <v>414</v>
      </c>
      <c r="C14" s="40"/>
      <c r="D14" s="19" t="s">
        <v>124</v>
      </c>
      <c r="E14" s="124">
        <f>E15+E16+E17</f>
        <v>605000</v>
      </c>
      <c r="F14" s="124">
        <f>F15+F16+F17</f>
        <v>484637</v>
      </c>
      <c r="G14" s="156">
        <f t="shared" si="0"/>
        <v>0.80105289256198342</v>
      </c>
      <c r="H14" s="124">
        <f>H15+H16+H17</f>
        <v>0</v>
      </c>
      <c r="I14" s="124">
        <f>I15+I16+I17</f>
        <v>0</v>
      </c>
      <c r="J14" s="156">
        <f t="shared" si="1"/>
        <v>0</v>
      </c>
      <c r="K14" s="124">
        <f>K15+K16+K17</f>
        <v>0</v>
      </c>
      <c r="L14" s="124">
        <f>L15+L16+L17</f>
        <v>0</v>
      </c>
      <c r="M14" s="156">
        <f t="shared" si="2"/>
        <v>0</v>
      </c>
      <c r="N14" s="105">
        <f t="shared" si="3"/>
        <v>605000</v>
      </c>
      <c r="O14" s="105">
        <f t="shared" si="4"/>
        <v>484637</v>
      </c>
      <c r="P14" s="156">
        <f t="shared" si="5"/>
        <v>0.80105289256198342</v>
      </c>
    </row>
    <row r="15" spans="1:16" ht="42" customHeight="1" x14ac:dyDescent="0.2">
      <c r="A15" s="9"/>
      <c r="B15" s="9"/>
      <c r="C15" s="40">
        <v>4141</v>
      </c>
      <c r="D15" s="21" t="s">
        <v>125</v>
      </c>
      <c r="E15" s="124"/>
      <c r="F15" s="124"/>
      <c r="G15" s="156">
        <f t="shared" si="0"/>
        <v>0</v>
      </c>
      <c r="H15" s="124"/>
      <c r="I15" s="124"/>
      <c r="J15" s="156">
        <f t="shared" si="1"/>
        <v>0</v>
      </c>
      <c r="K15" s="124"/>
      <c r="L15" s="124"/>
      <c r="M15" s="156">
        <f t="shared" si="2"/>
        <v>0</v>
      </c>
      <c r="N15" s="105">
        <f t="shared" si="3"/>
        <v>0</v>
      </c>
      <c r="O15" s="105">
        <f t="shared" si="4"/>
        <v>0</v>
      </c>
      <c r="P15" s="156">
        <f t="shared" si="5"/>
        <v>0</v>
      </c>
    </row>
    <row r="16" spans="1:16" ht="42" customHeight="1" x14ac:dyDescent="0.2">
      <c r="A16" s="9"/>
      <c r="B16" s="9"/>
      <c r="C16" s="40">
        <v>4143</v>
      </c>
      <c r="D16" s="21" t="s">
        <v>126</v>
      </c>
      <c r="E16" s="124">
        <v>437000</v>
      </c>
      <c r="F16" s="124">
        <v>436637</v>
      </c>
      <c r="G16" s="156">
        <f t="shared" si="0"/>
        <v>0.99916933638443939</v>
      </c>
      <c r="H16" s="124"/>
      <c r="I16" s="124"/>
      <c r="J16" s="156">
        <f t="shared" si="1"/>
        <v>0</v>
      </c>
      <c r="K16" s="124"/>
      <c r="L16" s="124"/>
      <c r="M16" s="156">
        <f t="shared" si="2"/>
        <v>0</v>
      </c>
      <c r="N16" s="105">
        <f t="shared" si="3"/>
        <v>437000</v>
      </c>
      <c r="O16" s="105">
        <f t="shared" si="4"/>
        <v>436637</v>
      </c>
      <c r="P16" s="156">
        <f t="shared" si="5"/>
        <v>0.99916933638443939</v>
      </c>
    </row>
    <row r="17" spans="1:16" ht="42" customHeight="1" x14ac:dyDescent="0.2">
      <c r="A17" s="9"/>
      <c r="B17" s="9"/>
      <c r="C17" s="40">
        <v>4144</v>
      </c>
      <c r="D17" s="21" t="s">
        <v>127</v>
      </c>
      <c r="E17" s="124">
        <v>168000</v>
      </c>
      <c r="F17" s="124">
        <v>48000</v>
      </c>
      <c r="G17" s="156">
        <f t="shared" si="0"/>
        <v>0.2857142857142857</v>
      </c>
      <c r="H17" s="124"/>
      <c r="I17" s="124"/>
      <c r="J17" s="156">
        <f t="shared" si="1"/>
        <v>0</v>
      </c>
      <c r="K17" s="124"/>
      <c r="L17" s="124"/>
      <c r="M17" s="156">
        <f t="shared" si="2"/>
        <v>0</v>
      </c>
      <c r="N17" s="105">
        <f t="shared" si="3"/>
        <v>168000</v>
      </c>
      <c r="O17" s="105">
        <f t="shared" si="4"/>
        <v>48000</v>
      </c>
      <c r="P17" s="156">
        <f t="shared" si="5"/>
        <v>0.2857142857142857</v>
      </c>
    </row>
    <row r="18" spans="1:16" ht="42" customHeight="1" x14ac:dyDescent="0.2">
      <c r="A18" s="9"/>
      <c r="B18" s="8">
        <v>415</v>
      </c>
      <c r="C18" s="40"/>
      <c r="D18" s="19" t="s">
        <v>128</v>
      </c>
      <c r="E18" s="124">
        <f>E19</f>
        <v>694969</v>
      </c>
      <c r="F18" s="124">
        <f>F19</f>
        <v>651447</v>
      </c>
      <c r="G18" s="156">
        <f t="shared" si="0"/>
        <v>0.93737562394869411</v>
      </c>
      <c r="H18" s="124">
        <f>H19</f>
        <v>0</v>
      </c>
      <c r="I18" s="124">
        <f>I19</f>
        <v>0</v>
      </c>
      <c r="J18" s="156">
        <f t="shared" si="1"/>
        <v>0</v>
      </c>
      <c r="K18" s="124">
        <f>K19</f>
        <v>0</v>
      </c>
      <c r="L18" s="124">
        <f>L19</f>
        <v>0</v>
      </c>
      <c r="M18" s="156">
        <f t="shared" si="2"/>
        <v>0</v>
      </c>
      <c r="N18" s="105">
        <f t="shared" si="3"/>
        <v>694969</v>
      </c>
      <c r="O18" s="105">
        <f t="shared" si="4"/>
        <v>651447</v>
      </c>
      <c r="P18" s="156">
        <f t="shared" si="5"/>
        <v>0.93737562394869411</v>
      </c>
    </row>
    <row r="19" spans="1:16" ht="42" customHeight="1" x14ac:dyDescent="0.2">
      <c r="A19" s="9"/>
      <c r="B19" s="9"/>
      <c r="C19" s="40">
        <v>4151</v>
      </c>
      <c r="D19" s="21" t="s">
        <v>129</v>
      </c>
      <c r="E19" s="124">
        <v>694969</v>
      </c>
      <c r="F19" s="124">
        <v>651447</v>
      </c>
      <c r="G19" s="156">
        <f t="shared" si="0"/>
        <v>0.93737562394869411</v>
      </c>
      <c r="H19" s="124"/>
      <c r="I19" s="124"/>
      <c r="J19" s="156">
        <f t="shared" si="1"/>
        <v>0</v>
      </c>
      <c r="K19" s="124"/>
      <c r="L19" s="124"/>
      <c r="M19" s="156">
        <f t="shared" si="2"/>
        <v>0</v>
      </c>
      <c r="N19" s="105">
        <f t="shared" si="3"/>
        <v>694969</v>
      </c>
      <c r="O19" s="105">
        <f t="shared" si="4"/>
        <v>651447</v>
      </c>
      <c r="P19" s="156">
        <f t="shared" si="5"/>
        <v>0.93737562394869411</v>
      </c>
    </row>
    <row r="20" spans="1:16" ht="42" customHeight="1" x14ac:dyDescent="0.2">
      <c r="A20" s="9"/>
      <c r="B20" s="8">
        <v>416</v>
      </c>
      <c r="C20" s="40"/>
      <c r="D20" s="19" t="s">
        <v>130</v>
      </c>
      <c r="E20" s="124">
        <f>E21</f>
        <v>342000</v>
      </c>
      <c r="F20" s="124">
        <f>F21</f>
        <v>341508</v>
      </c>
      <c r="G20" s="156">
        <f t="shared" si="0"/>
        <v>0.99856140350877198</v>
      </c>
      <c r="H20" s="124">
        <f>H21</f>
        <v>0</v>
      </c>
      <c r="I20" s="124">
        <f>I21</f>
        <v>0</v>
      </c>
      <c r="J20" s="156">
        <f t="shared" si="1"/>
        <v>0</v>
      </c>
      <c r="K20" s="124">
        <f>K21</f>
        <v>0</v>
      </c>
      <c r="L20" s="124">
        <f>L21</f>
        <v>0</v>
      </c>
      <c r="M20" s="156">
        <f t="shared" si="2"/>
        <v>0</v>
      </c>
      <c r="N20" s="105">
        <f t="shared" si="3"/>
        <v>342000</v>
      </c>
      <c r="O20" s="105">
        <f t="shared" si="4"/>
        <v>341508</v>
      </c>
      <c r="P20" s="156">
        <f t="shared" si="5"/>
        <v>0.99856140350877198</v>
      </c>
    </row>
    <row r="21" spans="1:16" ht="42" customHeight="1" x14ac:dyDescent="0.2">
      <c r="A21" s="9"/>
      <c r="B21" s="9"/>
      <c r="C21" s="40">
        <v>4161</v>
      </c>
      <c r="D21" s="21" t="s">
        <v>131</v>
      </c>
      <c r="E21" s="124">
        <v>342000</v>
      </c>
      <c r="F21" s="124">
        <v>341508</v>
      </c>
      <c r="G21" s="156">
        <f t="shared" si="0"/>
        <v>0.99856140350877198</v>
      </c>
      <c r="H21" s="124"/>
      <c r="I21" s="124"/>
      <c r="J21" s="156">
        <f t="shared" si="1"/>
        <v>0</v>
      </c>
      <c r="K21" s="124"/>
      <c r="L21" s="124"/>
      <c r="M21" s="156">
        <f t="shared" si="2"/>
        <v>0</v>
      </c>
      <c r="N21" s="105">
        <f t="shared" si="3"/>
        <v>342000</v>
      </c>
      <c r="O21" s="105">
        <f t="shared" si="4"/>
        <v>341508</v>
      </c>
      <c r="P21" s="156">
        <f t="shared" si="5"/>
        <v>0.99856140350877198</v>
      </c>
    </row>
    <row r="22" spans="1:16" ht="42" customHeight="1" x14ac:dyDescent="0.2">
      <c r="A22" s="9"/>
      <c r="B22" s="8">
        <v>421</v>
      </c>
      <c r="C22" s="40"/>
      <c r="D22" s="19" t="s">
        <v>132</v>
      </c>
      <c r="E22" s="124">
        <f>E23+E24+E25+E26+E27+E28+E29</f>
        <v>6387708</v>
      </c>
      <c r="F22" s="124">
        <f>F23+F24+F25+F26+F27+F28+F29</f>
        <v>6260865</v>
      </c>
      <c r="G22" s="156">
        <f t="shared" si="0"/>
        <v>0.98014264271316098</v>
      </c>
      <c r="H22" s="124">
        <f>H23+H24+H25+H26+H27+H28+H29</f>
        <v>0</v>
      </c>
      <c r="I22" s="124">
        <f>I23+I24+I25+I26+I27+I28+I29</f>
        <v>0</v>
      </c>
      <c r="J22" s="156">
        <f t="shared" si="1"/>
        <v>0</v>
      </c>
      <c r="K22" s="124">
        <f>K23+K24+K25+K26+K27+K28+K29</f>
        <v>0</v>
      </c>
      <c r="L22" s="124">
        <f>L23+L24+L25+L26+L27+L28+L29</f>
        <v>0</v>
      </c>
      <c r="M22" s="156">
        <f t="shared" si="2"/>
        <v>0</v>
      </c>
      <c r="N22" s="105">
        <f t="shared" si="3"/>
        <v>6387708</v>
      </c>
      <c r="O22" s="105">
        <f t="shared" si="4"/>
        <v>6260865</v>
      </c>
      <c r="P22" s="156">
        <f t="shared" si="5"/>
        <v>0.98014264271316098</v>
      </c>
    </row>
    <row r="23" spans="1:16" ht="42" customHeight="1" x14ac:dyDescent="0.2">
      <c r="A23" s="9"/>
      <c r="B23" s="9"/>
      <c r="C23" s="40">
        <v>4211</v>
      </c>
      <c r="D23" s="21" t="s">
        <v>133</v>
      </c>
      <c r="E23" s="124">
        <v>80000</v>
      </c>
      <c r="F23" s="124">
        <v>79037</v>
      </c>
      <c r="G23" s="156">
        <f t="shared" si="0"/>
        <v>0.98796249999999997</v>
      </c>
      <c r="H23" s="124"/>
      <c r="I23" s="124"/>
      <c r="J23" s="156">
        <f t="shared" si="1"/>
        <v>0</v>
      </c>
      <c r="K23" s="124"/>
      <c r="L23" s="124"/>
      <c r="M23" s="156">
        <f t="shared" si="2"/>
        <v>0</v>
      </c>
      <c r="N23" s="105">
        <f t="shared" si="3"/>
        <v>80000</v>
      </c>
      <c r="O23" s="105">
        <f t="shared" si="4"/>
        <v>79037</v>
      </c>
      <c r="P23" s="156">
        <f t="shared" si="5"/>
        <v>0.98796249999999997</v>
      </c>
    </row>
    <row r="24" spans="1:16" ht="42" customHeight="1" x14ac:dyDescent="0.2">
      <c r="A24" s="9"/>
      <c r="B24" s="9"/>
      <c r="C24" s="40">
        <v>4212</v>
      </c>
      <c r="D24" s="21" t="s">
        <v>134</v>
      </c>
      <c r="E24" s="124">
        <v>4318829</v>
      </c>
      <c r="F24" s="124">
        <v>4316309</v>
      </c>
      <c r="G24" s="156">
        <f t="shared" si="0"/>
        <v>0.99941650850265196</v>
      </c>
      <c r="H24" s="124"/>
      <c r="I24" s="124"/>
      <c r="J24" s="156">
        <f t="shared" si="1"/>
        <v>0</v>
      </c>
      <c r="K24" s="124"/>
      <c r="L24" s="124"/>
      <c r="M24" s="156">
        <f t="shared" si="2"/>
        <v>0</v>
      </c>
      <c r="N24" s="105">
        <f t="shared" si="3"/>
        <v>4318829</v>
      </c>
      <c r="O24" s="105">
        <f t="shared" si="4"/>
        <v>4316309</v>
      </c>
      <c r="P24" s="156">
        <f t="shared" si="5"/>
        <v>0.99941650850265196</v>
      </c>
    </row>
    <row r="25" spans="1:16" ht="42" customHeight="1" x14ac:dyDescent="0.2">
      <c r="A25" s="9"/>
      <c r="B25" s="9"/>
      <c r="C25" s="40">
        <v>4213</v>
      </c>
      <c r="D25" s="21" t="s">
        <v>135</v>
      </c>
      <c r="E25" s="124">
        <v>1133000</v>
      </c>
      <c r="F25" s="124">
        <v>1100286</v>
      </c>
      <c r="G25" s="156">
        <f t="shared" si="0"/>
        <v>0.97112621359223306</v>
      </c>
      <c r="H25" s="124"/>
      <c r="I25" s="124"/>
      <c r="J25" s="156">
        <f t="shared" si="1"/>
        <v>0</v>
      </c>
      <c r="K25" s="124"/>
      <c r="L25" s="124"/>
      <c r="M25" s="156">
        <f t="shared" si="2"/>
        <v>0</v>
      </c>
      <c r="N25" s="105">
        <f t="shared" si="3"/>
        <v>1133000</v>
      </c>
      <c r="O25" s="105">
        <f t="shared" si="4"/>
        <v>1100286</v>
      </c>
      <c r="P25" s="156">
        <f t="shared" si="5"/>
        <v>0.97112621359223306</v>
      </c>
    </row>
    <row r="26" spans="1:16" ht="42" customHeight="1" x14ac:dyDescent="0.2">
      <c r="A26" s="9"/>
      <c r="B26" s="9"/>
      <c r="C26" s="40">
        <v>4214</v>
      </c>
      <c r="D26" s="21" t="s">
        <v>136</v>
      </c>
      <c r="E26" s="124">
        <v>211614</v>
      </c>
      <c r="F26" s="124">
        <v>151114</v>
      </c>
      <c r="G26" s="156">
        <f t="shared" si="0"/>
        <v>0.7141020915440377</v>
      </c>
      <c r="H26" s="124"/>
      <c r="I26" s="124"/>
      <c r="J26" s="156">
        <f t="shared" si="1"/>
        <v>0</v>
      </c>
      <c r="K26" s="124"/>
      <c r="L26" s="124"/>
      <c r="M26" s="156">
        <f t="shared" si="2"/>
        <v>0</v>
      </c>
      <c r="N26" s="105">
        <f t="shared" si="3"/>
        <v>211614</v>
      </c>
      <c r="O26" s="105">
        <f t="shared" si="4"/>
        <v>151114</v>
      </c>
      <c r="P26" s="156">
        <f t="shared" si="5"/>
        <v>0.7141020915440377</v>
      </c>
    </row>
    <row r="27" spans="1:16" ht="42" customHeight="1" x14ac:dyDescent="0.2">
      <c r="A27" s="9"/>
      <c r="B27" s="9"/>
      <c r="C27" s="40">
        <v>4215</v>
      </c>
      <c r="D27" s="21" t="s">
        <v>137</v>
      </c>
      <c r="E27" s="124">
        <v>420500</v>
      </c>
      <c r="F27" s="124">
        <v>420119</v>
      </c>
      <c r="G27" s="156">
        <f t="shared" si="0"/>
        <v>0.99909393579072536</v>
      </c>
      <c r="H27" s="124"/>
      <c r="I27" s="124"/>
      <c r="J27" s="156">
        <f t="shared" si="1"/>
        <v>0</v>
      </c>
      <c r="K27" s="124"/>
      <c r="L27" s="124"/>
      <c r="M27" s="156">
        <f t="shared" si="2"/>
        <v>0</v>
      </c>
      <c r="N27" s="105">
        <f t="shared" si="3"/>
        <v>420500</v>
      </c>
      <c r="O27" s="105">
        <f t="shared" si="4"/>
        <v>420119</v>
      </c>
      <c r="P27" s="156">
        <f t="shared" si="5"/>
        <v>0.99909393579072536</v>
      </c>
    </row>
    <row r="28" spans="1:16" ht="42" customHeight="1" x14ac:dyDescent="0.2">
      <c r="A28" s="9"/>
      <c r="B28" s="9"/>
      <c r="C28" s="40">
        <v>4216</v>
      </c>
      <c r="D28" s="21" t="s">
        <v>138</v>
      </c>
      <c r="E28" s="124">
        <v>182765</v>
      </c>
      <c r="F28" s="124">
        <v>180000</v>
      </c>
      <c r="G28" s="156">
        <f t="shared" si="0"/>
        <v>0.98487128279484581</v>
      </c>
      <c r="H28" s="124"/>
      <c r="I28" s="124"/>
      <c r="J28" s="156">
        <f t="shared" si="1"/>
        <v>0</v>
      </c>
      <c r="K28" s="124"/>
      <c r="L28" s="124"/>
      <c r="M28" s="156">
        <f t="shared" si="2"/>
        <v>0</v>
      </c>
      <c r="N28" s="105">
        <f t="shared" si="3"/>
        <v>182765</v>
      </c>
      <c r="O28" s="105">
        <f t="shared" si="4"/>
        <v>180000</v>
      </c>
      <c r="P28" s="156">
        <f t="shared" si="5"/>
        <v>0.98487128279484581</v>
      </c>
    </row>
    <row r="29" spans="1:16" ht="42" customHeight="1" x14ac:dyDescent="0.2">
      <c r="A29" s="9"/>
      <c r="B29" s="9"/>
      <c r="C29" s="40">
        <v>4219</v>
      </c>
      <c r="D29" s="21" t="s">
        <v>139</v>
      </c>
      <c r="E29" s="124">
        <v>41000</v>
      </c>
      <c r="F29" s="124">
        <v>14000</v>
      </c>
      <c r="G29" s="156">
        <f t="shared" si="0"/>
        <v>0.34146341463414637</v>
      </c>
      <c r="H29" s="124"/>
      <c r="I29" s="124"/>
      <c r="J29" s="156">
        <f t="shared" si="1"/>
        <v>0</v>
      </c>
      <c r="K29" s="124"/>
      <c r="L29" s="124"/>
      <c r="M29" s="156">
        <f t="shared" si="2"/>
        <v>0</v>
      </c>
      <c r="N29" s="105">
        <f t="shared" si="3"/>
        <v>41000</v>
      </c>
      <c r="O29" s="105">
        <f t="shared" si="4"/>
        <v>14000</v>
      </c>
      <c r="P29" s="156">
        <f t="shared" si="5"/>
        <v>0.34146341463414637</v>
      </c>
    </row>
    <row r="30" spans="1:16" s="169" customFormat="1" ht="42" customHeight="1" x14ac:dyDescent="0.2">
      <c r="A30" s="9"/>
      <c r="B30" s="17">
        <v>422</v>
      </c>
      <c r="C30" s="40"/>
      <c r="D30" s="14" t="s">
        <v>140</v>
      </c>
      <c r="E30" s="124">
        <f>E31+E32+E33+E34</f>
        <v>710000</v>
      </c>
      <c r="F30" s="124">
        <f>F31+F32+F33+F34</f>
        <v>232000</v>
      </c>
      <c r="G30" s="156">
        <f t="shared" si="0"/>
        <v>0.3267605633802817</v>
      </c>
      <c r="H30" s="124">
        <f>H31+H32+H33+H34</f>
        <v>0</v>
      </c>
      <c r="I30" s="124">
        <f>I31+I32+I33+I34</f>
        <v>0</v>
      </c>
      <c r="J30" s="156">
        <f t="shared" si="1"/>
        <v>0</v>
      </c>
      <c r="K30" s="124">
        <f>K31+K32+K33+K34</f>
        <v>0</v>
      </c>
      <c r="L30" s="124">
        <f>L31+L32+L33+L34</f>
        <v>0</v>
      </c>
      <c r="M30" s="156">
        <f t="shared" si="2"/>
        <v>0</v>
      </c>
      <c r="N30" s="105">
        <f t="shared" si="3"/>
        <v>710000</v>
      </c>
      <c r="O30" s="105">
        <f t="shared" si="4"/>
        <v>232000</v>
      </c>
      <c r="P30" s="156">
        <f t="shared" si="5"/>
        <v>0.3267605633802817</v>
      </c>
    </row>
    <row r="31" spans="1:16" ht="42" customHeight="1" x14ac:dyDescent="0.2">
      <c r="A31" s="9"/>
      <c r="B31" s="40"/>
      <c r="C31" s="40">
        <v>4221</v>
      </c>
      <c r="D31" s="21" t="s">
        <v>141</v>
      </c>
      <c r="E31" s="124">
        <v>710000</v>
      </c>
      <c r="F31" s="124">
        <v>232000</v>
      </c>
      <c r="G31" s="156">
        <f t="shared" si="0"/>
        <v>0.3267605633802817</v>
      </c>
      <c r="H31" s="124"/>
      <c r="I31" s="124"/>
      <c r="J31" s="156">
        <f t="shared" si="1"/>
        <v>0</v>
      </c>
      <c r="K31" s="124"/>
      <c r="L31" s="124"/>
      <c r="M31" s="156">
        <f t="shared" si="2"/>
        <v>0</v>
      </c>
      <c r="N31" s="105">
        <f t="shared" si="3"/>
        <v>710000</v>
      </c>
      <c r="O31" s="105">
        <f t="shared" si="4"/>
        <v>232000</v>
      </c>
      <c r="P31" s="156">
        <f t="shared" si="5"/>
        <v>0.3267605633802817</v>
      </c>
    </row>
    <row r="32" spans="1:16" ht="42" customHeight="1" x14ac:dyDescent="0.2">
      <c r="A32" s="9"/>
      <c r="B32" s="40"/>
      <c r="C32" s="40">
        <v>4222</v>
      </c>
      <c r="D32" s="21" t="s">
        <v>142</v>
      </c>
      <c r="E32" s="124"/>
      <c r="F32" s="124"/>
      <c r="G32" s="156">
        <f t="shared" si="0"/>
        <v>0</v>
      </c>
      <c r="H32" s="124"/>
      <c r="I32" s="124"/>
      <c r="J32" s="156">
        <f t="shared" si="1"/>
        <v>0</v>
      </c>
      <c r="K32" s="124"/>
      <c r="L32" s="124"/>
      <c r="M32" s="156">
        <f t="shared" si="2"/>
        <v>0</v>
      </c>
      <c r="N32" s="105">
        <f t="shared" si="3"/>
        <v>0</v>
      </c>
      <c r="O32" s="105">
        <f t="shared" si="4"/>
        <v>0</v>
      </c>
      <c r="P32" s="156">
        <f t="shared" si="5"/>
        <v>0</v>
      </c>
    </row>
    <row r="33" spans="1:16" ht="42" customHeight="1" x14ac:dyDescent="0.2">
      <c r="A33" s="9"/>
      <c r="B33" s="40"/>
      <c r="C33" s="40">
        <v>4223</v>
      </c>
      <c r="D33" s="21" t="s">
        <v>143</v>
      </c>
      <c r="E33" s="124"/>
      <c r="F33" s="124"/>
      <c r="G33" s="156">
        <f t="shared" si="0"/>
        <v>0</v>
      </c>
      <c r="H33" s="124"/>
      <c r="I33" s="124"/>
      <c r="J33" s="156">
        <f t="shared" si="1"/>
        <v>0</v>
      </c>
      <c r="K33" s="124"/>
      <c r="L33" s="124"/>
      <c r="M33" s="156">
        <f t="shared" si="2"/>
        <v>0</v>
      </c>
      <c r="N33" s="105">
        <f t="shared" si="3"/>
        <v>0</v>
      </c>
      <c r="O33" s="105">
        <f t="shared" si="4"/>
        <v>0</v>
      </c>
      <c r="P33" s="156">
        <f t="shared" si="5"/>
        <v>0</v>
      </c>
    </row>
    <row r="34" spans="1:16" ht="42" customHeight="1" x14ac:dyDescent="0.2">
      <c r="A34" s="9"/>
      <c r="B34" s="40"/>
      <c r="C34" s="40">
        <v>4229</v>
      </c>
      <c r="D34" s="21" t="s">
        <v>144</v>
      </c>
      <c r="E34" s="124"/>
      <c r="F34" s="124"/>
      <c r="G34" s="156">
        <f t="shared" si="0"/>
        <v>0</v>
      </c>
      <c r="H34" s="124"/>
      <c r="I34" s="124"/>
      <c r="J34" s="156">
        <f t="shared" si="1"/>
        <v>0</v>
      </c>
      <c r="K34" s="124"/>
      <c r="L34" s="124"/>
      <c r="M34" s="156">
        <f t="shared" si="2"/>
        <v>0</v>
      </c>
      <c r="N34" s="105">
        <f t="shared" si="3"/>
        <v>0</v>
      </c>
      <c r="O34" s="105">
        <f t="shared" si="4"/>
        <v>0</v>
      </c>
      <c r="P34" s="156">
        <f t="shared" si="5"/>
        <v>0</v>
      </c>
    </row>
    <row r="35" spans="1:16" ht="42" customHeight="1" x14ac:dyDescent="0.2">
      <c r="A35" s="9"/>
      <c r="B35" s="17">
        <v>423</v>
      </c>
      <c r="C35" s="40"/>
      <c r="D35" s="19" t="s">
        <v>145</v>
      </c>
      <c r="E35" s="124">
        <f>E36+E37+E38+E39+E40+E41+E42+E43</f>
        <v>4188000</v>
      </c>
      <c r="F35" s="124">
        <f>F36+F37+F38+F39+F40+F41+F42+F43</f>
        <v>1401000</v>
      </c>
      <c r="G35" s="156">
        <f t="shared" si="0"/>
        <v>0.33452722063037249</v>
      </c>
      <c r="H35" s="124">
        <f>H36+H37+H38+H39+H40+H41+H42+H43</f>
        <v>0</v>
      </c>
      <c r="I35" s="124">
        <f>I36+I37+I38+I39+I40+I41+I42+I43</f>
        <v>0</v>
      </c>
      <c r="J35" s="156">
        <f t="shared" si="1"/>
        <v>0</v>
      </c>
      <c r="K35" s="124">
        <f>K36+K37+K38+K39+K40+K41+K42+K43</f>
        <v>0</v>
      </c>
      <c r="L35" s="124">
        <f>L36+L37+L38+L39+L40+L41+L42+L43</f>
        <v>0</v>
      </c>
      <c r="M35" s="156">
        <f t="shared" si="2"/>
        <v>0</v>
      </c>
      <c r="N35" s="105">
        <f t="shared" si="3"/>
        <v>4188000</v>
      </c>
      <c r="O35" s="105">
        <f t="shared" si="4"/>
        <v>1401000</v>
      </c>
      <c r="P35" s="156">
        <f t="shared" si="5"/>
        <v>0.33452722063037249</v>
      </c>
    </row>
    <row r="36" spans="1:16" ht="42" customHeight="1" x14ac:dyDescent="0.2">
      <c r="A36" s="9"/>
      <c r="B36" s="40"/>
      <c r="C36" s="40">
        <v>4231</v>
      </c>
      <c r="D36" s="21" t="s">
        <v>146</v>
      </c>
      <c r="E36" s="124"/>
      <c r="F36" s="124"/>
      <c r="G36" s="156">
        <f t="shared" si="0"/>
        <v>0</v>
      </c>
      <c r="H36" s="124"/>
      <c r="I36" s="124"/>
      <c r="J36" s="156">
        <f t="shared" si="1"/>
        <v>0</v>
      </c>
      <c r="K36" s="124"/>
      <c r="L36" s="124"/>
      <c r="M36" s="156">
        <f t="shared" si="2"/>
        <v>0</v>
      </c>
      <c r="N36" s="105">
        <f t="shared" si="3"/>
        <v>0</v>
      </c>
      <c r="O36" s="105">
        <f t="shared" si="4"/>
        <v>0</v>
      </c>
      <c r="P36" s="156">
        <f t="shared" si="5"/>
        <v>0</v>
      </c>
    </row>
    <row r="37" spans="1:16" ht="42" customHeight="1" x14ac:dyDescent="0.2">
      <c r="A37" s="9"/>
      <c r="B37" s="40"/>
      <c r="C37" s="40">
        <v>4232</v>
      </c>
      <c r="D37" s="21" t="s">
        <v>147</v>
      </c>
      <c r="E37" s="124">
        <v>148000</v>
      </c>
      <c r="F37" s="124">
        <v>66000</v>
      </c>
      <c r="G37" s="156">
        <f t="shared" si="0"/>
        <v>0.44594594594594594</v>
      </c>
      <c r="H37" s="124"/>
      <c r="I37" s="124"/>
      <c r="J37" s="156">
        <f t="shared" si="1"/>
        <v>0</v>
      </c>
      <c r="K37" s="124"/>
      <c r="L37" s="124"/>
      <c r="M37" s="156">
        <f t="shared" si="2"/>
        <v>0</v>
      </c>
      <c r="N37" s="105">
        <f t="shared" si="3"/>
        <v>148000</v>
      </c>
      <c r="O37" s="105">
        <f t="shared" si="4"/>
        <v>66000</v>
      </c>
      <c r="P37" s="156">
        <f t="shared" si="5"/>
        <v>0.44594594594594594</v>
      </c>
    </row>
    <row r="38" spans="1:16" ht="42" customHeight="1" x14ac:dyDescent="0.2">
      <c r="A38" s="9"/>
      <c r="B38" s="40"/>
      <c r="C38" s="40">
        <v>4233</v>
      </c>
      <c r="D38" s="21" t="s">
        <v>148</v>
      </c>
      <c r="E38" s="124">
        <v>30000</v>
      </c>
      <c r="F38" s="124"/>
      <c r="G38" s="156">
        <f t="shared" si="0"/>
        <v>0</v>
      </c>
      <c r="H38" s="124"/>
      <c r="I38" s="124"/>
      <c r="J38" s="156">
        <f t="shared" si="1"/>
        <v>0</v>
      </c>
      <c r="K38" s="124"/>
      <c r="L38" s="124"/>
      <c r="M38" s="156">
        <f t="shared" si="2"/>
        <v>0</v>
      </c>
      <c r="N38" s="105">
        <f t="shared" si="3"/>
        <v>30000</v>
      </c>
      <c r="O38" s="105">
        <f t="shared" si="4"/>
        <v>0</v>
      </c>
      <c r="P38" s="156">
        <f t="shared" si="5"/>
        <v>0</v>
      </c>
    </row>
    <row r="39" spans="1:16" ht="42" customHeight="1" x14ac:dyDescent="0.2">
      <c r="A39" s="9"/>
      <c r="B39" s="40"/>
      <c r="C39" s="40">
        <v>4234</v>
      </c>
      <c r="D39" s="21" t="s">
        <v>149</v>
      </c>
      <c r="E39" s="124">
        <v>250000</v>
      </c>
      <c r="F39" s="124">
        <v>133000</v>
      </c>
      <c r="G39" s="156">
        <f t="shared" si="0"/>
        <v>0.53200000000000003</v>
      </c>
      <c r="H39" s="124"/>
      <c r="I39" s="124"/>
      <c r="J39" s="156">
        <f t="shared" si="1"/>
        <v>0</v>
      </c>
      <c r="K39" s="124"/>
      <c r="L39" s="124"/>
      <c r="M39" s="156">
        <f t="shared" si="2"/>
        <v>0</v>
      </c>
      <c r="N39" s="105">
        <f t="shared" si="3"/>
        <v>250000</v>
      </c>
      <c r="O39" s="105">
        <f t="shared" si="4"/>
        <v>133000</v>
      </c>
      <c r="P39" s="156">
        <f t="shared" si="5"/>
        <v>0.53200000000000003</v>
      </c>
    </row>
    <row r="40" spans="1:16" ht="42" customHeight="1" x14ac:dyDescent="0.2">
      <c r="A40" s="9"/>
      <c r="B40" s="40"/>
      <c r="C40" s="40">
        <v>4235</v>
      </c>
      <c r="D40" s="21" t="s">
        <v>150</v>
      </c>
      <c r="E40" s="124">
        <v>3065000</v>
      </c>
      <c r="F40" s="124">
        <v>895000</v>
      </c>
      <c r="G40" s="156">
        <f t="shared" si="0"/>
        <v>0.29200652528548127</v>
      </c>
      <c r="H40" s="124"/>
      <c r="I40" s="124"/>
      <c r="J40" s="156">
        <f t="shared" si="1"/>
        <v>0</v>
      </c>
      <c r="K40" s="124"/>
      <c r="L40" s="124"/>
      <c r="M40" s="156">
        <f t="shared" si="2"/>
        <v>0</v>
      </c>
      <c r="N40" s="105">
        <f t="shared" si="3"/>
        <v>3065000</v>
      </c>
      <c r="O40" s="105">
        <f t="shared" si="4"/>
        <v>895000</v>
      </c>
      <c r="P40" s="156">
        <f t="shared" si="5"/>
        <v>0.29200652528548127</v>
      </c>
    </row>
    <row r="41" spans="1:16" ht="42" customHeight="1" x14ac:dyDescent="0.2">
      <c r="A41" s="9"/>
      <c r="B41" s="40"/>
      <c r="C41" s="40">
        <v>4236</v>
      </c>
      <c r="D41" s="21" t="s">
        <v>151</v>
      </c>
      <c r="E41" s="124">
        <v>260000</v>
      </c>
      <c r="F41" s="124">
        <v>139000</v>
      </c>
      <c r="G41" s="156">
        <f t="shared" si="0"/>
        <v>0.5346153846153846</v>
      </c>
      <c r="H41" s="124"/>
      <c r="I41" s="124"/>
      <c r="J41" s="156">
        <f t="shared" si="1"/>
        <v>0</v>
      </c>
      <c r="K41" s="124"/>
      <c r="L41" s="124"/>
      <c r="M41" s="156">
        <f t="shared" si="2"/>
        <v>0</v>
      </c>
      <c r="N41" s="105">
        <f t="shared" si="3"/>
        <v>260000</v>
      </c>
      <c r="O41" s="105">
        <f t="shared" si="4"/>
        <v>139000</v>
      </c>
      <c r="P41" s="156">
        <f t="shared" si="5"/>
        <v>0.5346153846153846</v>
      </c>
    </row>
    <row r="42" spans="1:16" ht="19.899999999999999" customHeight="1" x14ac:dyDescent="0.2">
      <c r="A42" s="9"/>
      <c r="B42" s="40"/>
      <c r="C42" s="40">
        <v>4237</v>
      </c>
      <c r="D42" s="21" t="s">
        <v>152</v>
      </c>
      <c r="E42" s="124">
        <v>200000</v>
      </c>
      <c r="F42" s="124">
        <v>79000</v>
      </c>
      <c r="G42" s="156">
        <f t="shared" si="0"/>
        <v>0.39500000000000002</v>
      </c>
      <c r="H42" s="124"/>
      <c r="I42" s="124"/>
      <c r="J42" s="156">
        <f t="shared" si="1"/>
        <v>0</v>
      </c>
      <c r="K42" s="124"/>
      <c r="L42" s="124"/>
      <c r="M42" s="156">
        <f t="shared" si="2"/>
        <v>0</v>
      </c>
      <c r="N42" s="105">
        <f t="shared" si="3"/>
        <v>200000</v>
      </c>
      <c r="O42" s="105">
        <f t="shared" si="4"/>
        <v>79000</v>
      </c>
      <c r="P42" s="156">
        <f t="shared" si="5"/>
        <v>0.39500000000000002</v>
      </c>
    </row>
    <row r="43" spans="1:16" ht="15" x14ac:dyDescent="0.2">
      <c r="A43" s="9"/>
      <c r="B43" s="40"/>
      <c r="C43" s="40">
        <v>4239</v>
      </c>
      <c r="D43" s="21" t="s">
        <v>153</v>
      </c>
      <c r="E43" s="124">
        <v>235000</v>
      </c>
      <c r="F43" s="124">
        <v>89000</v>
      </c>
      <c r="G43" s="156">
        <f t="shared" si="0"/>
        <v>0.37872340425531914</v>
      </c>
      <c r="H43" s="124"/>
      <c r="I43" s="124"/>
      <c r="J43" s="156">
        <f t="shared" si="1"/>
        <v>0</v>
      </c>
      <c r="K43" s="124"/>
      <c r="L43" s="124"/>
      <c r="M43" s="156">
        <f t="shared" si="2"/>
        <v>0</v>
      </c>
      <c r="N43" s="105">
        <f t="shared" si="3"/>
        <v>235000</v>
      </c>
      <c r="O43" s="105">
        <f t="shared" si="4"/>
        <v>89000</v>
      </c>
      <c r="P43" s="156">
        <f t="shared" si="5"/>
        <v>0.37872340425531914</v>
      </c>
    </row>
    <row r="44" spans="1:16" ht="15" x14ac:dyDescent="0.25">
      <c r="A44" s="9"/>
      <c r="B44" s="17">
        <v>424</v>
      </c>
      <c r="C44" s="40"/>
      <c r="D44" s="33" t="s">
        <v>154</v>
      </c>
      <c r="E44" s="124">
        <f>E45+E46</f>
        <v>950000</v>
      </c>
      <c r="F44" s="124">
        <f>F45+F46</f>
        <v>0</v>
      </c>
      <c r="G44" s="156">
        <f t="shared" si="0"/>
        <v>0</v>
      </c>
      <c r="H44" s="124">
        <f>H45+H46</f>
        <v>0</v>
      </c>
      <c r="I44" s="124">
        <f>I45+I46</f>
        <v>0</v>
      </c>
      <c r="J44" s="156">
        <f t="shared" si="1"/>
        <v>0</v>
      </c>
      <c r="K44" s="124">
        <f>K45+K46</f>
        <v>0</v>
      </c>
      <c r="L44" s="124">
        <f>L45+L46</f>
        <v>0</v>
      </c>
      <c r="M44" s="156">
        <f t="shared" si="2"/>
        <v>0</v>
      </c>
      <c r="N44" s="105">
        <f t="shared" si="3"/>
        <v>950000</v>
      </c>
      <c r="O44" s="105">
        <f t="shared" si="4"/>
        <v>0</v>
      </c>
      <c r="P44" s="156">
        <f t="shared" si="5"/>
        <v>0</v>
      </c>
    </row>
    <row r="45" spans="1:16" ht="30" x14ac:dyDescent="0.2">
      <c r="A45" s="9"/>
      <c r="B45" s="40"/>
      <c r="C45" s="40">
        <v>4242</v>
      </c>
      <c r="D45" s="21" t="s">
        <v>155</v>
      </c>
      <c r="E45" s="124">
        <v>950000</v>
      </c>
      <c r="F45" s="124"/>
      <c r="G45" s="156">
        <f t="shared" si="0"/>
        <v>0</v>
      </c>
      <c r="H45" s="124"/>
      <c r="I45" s="124"/>
      <c r="J45" s="156">
        <f t="shared" si="1"/>
        <v>0</v>
      </c>
      <c r="K45" s="124"/>
      <c r="L45" s="124"/>
      <c r="M45" s="156">
        <f t="shared" si="2"/>
        <v>0</v>
      </c>
      <c r="N45" s="105">
        <f t="shared" si="3"/>
        <v>950000</v>
      </c>
      <c r="O45" s="105">
        <f t="shared" si="4"/>
        <v>0</v>
      </c>
      <c r="P45" s="156">
        <f t="shared" si="5"/>
        <v>0</v>
      </c>
    </row>
    <row r="46" spans="1:16" ht="15" x14ac:dyDescent="0.2">
      <c r="A46" s="9"/>
      <c r="B46" s="40"/>
      <c r="C46" s="40">
        <v>4249</v>
      </c>
      <c r="D46" s="21" t="s">
        <v>156</v>
      </c>
      <c r="E46" s="124"/>
      <c r="F46" s="124"/>
      <c r="G46" s="156">
        <f t="shared" si="0"/>
        <v>0</v>
      </c>
      <c r="H46" s="124"/>
      <c r="I46" s="124"/>
      <c r="J46" s="156">
        <f t="shared" si="1"/>
        <v>0</v>
      </c>
      <c r="K46" s="124"/>
      <c r="L46" s="124"/>
      <c r="M46" s="156">
        <f t="shared" si="2"/>
        <v>0</v>
      </c>
      <c r="N46" s="105">
        <f t="shared" si="3"/>
        <v>0</v>
      </c>
      <c r="O46" s="105">
        <f t="shared" si="4"/>
        <v>0</v>
      </c>
      <c r="P46" s="156">
        <f t="shared" si="5"/>
        <v>0</v>
      </c>
    </row>
    <row r="47" spans="1:16" ht="30" x14ac:dyDescent="0.2">
      <c r="A47" s="9"/>
      <c r="B47" s="17">
        <v>425</v>
      </c>
      <c r="C47" s="40"/>
      <c r="D47" s="18" t="s">
        <v>157</v>
      </c>
      <c r="E47" s="124">
        <f>E48+E49</f>
        <v>20000</v>
      </c>
      <c r="F47" s="124">
        <f>F48+F49</f>
        <v>9000</v>
      </c>
      <c r="G47" s="156">
        <f t="shared" si="0"/>
        <v>0.45</v>
      </c>
      <c r="H47" s="124">
        <f>H48+H49</f>
        <v>0</v>
      </c>
      <c r="I47" s="124">
        <f>I48+I49</f>
        <v>0</v>
      </c>
      <c r="J47" s="156">
        <f t="shared" si="1"/>
        <v>0</v>
      </c>
      <c r="K47" s="124">
        <f>K48+K49</f>
        <v>0</v>
      </c>
      <c r="L47" s="124">
        <f>L48+L49</f>
        <v>0</v>
      </c>
      <c r="M47" s="156">
        <f t="shared" si="2"/>
        <v>0</v>
      </c>
      <c r="N47" s="105">
        <f t="shared" si="3"/>
        <v>20000</v>
      </c>
      <c r="O47" s="105">
        <f t="shared" si="4"/>
        <v>9000</v>
      </c>
      <c r="P47" s="156">
        <f t="shared" si="5"/>
        <v>0.45</v>
      </c>
    </row>
    <row r="48" spans="1:16" ht="30" x14ac:dyDescent="0.2">
      <c r="A48" s="9"/>
      <c r="B48" s="40"/>
      <c r="C48" s="40">
        <v>4251</v>
      </c>
      <c r="D48" s="22" t="s">
        <v>158</v>
      </c>
      <c r="E48" s="124">
        <v>20000</v>
      </c>
      <c r="F48" s="124">
        <v>9000</v>
      </c>
      <c r="G48" s="156">
        <f t="shared" si="0"/>
        <v>0.45</v>
      </c>
      <c r="H48" s="124"/>
      <c r="I48" s="124"/>
      <c r="J48" s="156">
        <f t="shared" si="1"/>
        <v>0</v>
      </c>
      <c r="K48" s="124"/>
      <c r="L48" s="124"/>
      <c r="M48" s="156">
        <f t="shared" si="2"/>
        <v>0</v>
      </c>
      <c r="N48" s="105">
        <f t="shared" si="3"/>
        <v>20000</v>
      </c>
      <c r="O48" s="105">
        <f t="shared" si="4"/>
        <v>9000</v>
      </c>
      <c r="P48" s="156">
        <f t="shared" si="5"/>
        <v>0.45</v>
      </c>
    </row>
    <row r="49" spans="1:16" ht="30" x14ac:dyDescent="0.2">
      <c r="A49" s="9"/>
      <c r="B49" s="40"/>
      <c r="C49" s="40">
        <v>4252</v>
      </c>
      <c r="D49" s="22" t="s">
        <v>159</v>
      </c>
      <c r="E49" s="124"/>
      <c r="F49" s="124"/>
      <c r="G49" s="156">
        <f t="shared" si="0"/>
        <v>0</v>
      </c>
      <c r="H49" s="124"/>
      <c r="I49" s="124"/>
      <c r="J49" s="156">
        <f t="shared" si="1"/>
        <v>0</v>
      </c>
      <c r="K49" s="124"/>
      <c r="L49" s="124"/>
      <c r="M49" s="156">
        <f t="shared" si="2"/>
        <v>0</v>
      </c>
      <c r="N49" s="105">
        <f t="shared" si="3"/>
        <v>0</v>
      </c>
      <c r="O49" s="105">
        <f t="shared" si="4"/>
        <v>0</v>
      </c>
      <c r="P49" s="156">
        <f t="shared" si="5"/>
        <v>0</v>
      </c>
    </row>
    <row r="50" spans="1:16" ht="15" x14ac:dyDescent="0.2">
      <c r="A50" s="9"/>
      <c r="B50" s="17">
        <v>426</v>
      </c>
      <c r="C50" s="40"/>
      <c r="D50" s="18" t="s">
        <v>160</v>
      </c>
      <c r="E50" s="124">
        <f>E51+E52+E53+E54+E55+E56</f>
        <v>965000</v>
      </c>
      <c r="F50" s="124">
        <f>F51+F52+F53+F54+F55+F56</f>
        <v>342000</v>
      </c>
      <c r="G50" s="156">
        <f t="shared" si="0"/>
        <v>0.35440414507772022</v>
      </c>
      <c r="H50" s="124">
        <f>H51+H52+H53+H54+H55+H56</f>
        <v>0</v>
      </c>
      <c r="I50" s="124">
        <f>I51+I52+I53+I54+I55+I56</f>
        <v>0</v>
      </c>
      <c r="J50" s="156">
        <f t="shared" si="1"/>
        <v>0</v>
      </c>
      <c r="K50" s="124">
        <f>K51+K52+K53+K54+K55+K56</f>
        <v>0</v>
      </c>
      <c r="L50" s="124">
        <f>L51+L52+L53+L54+L55+L56</f>
        <v>0</v>
      </c>
      <c r="M50" s="156">
        <f t="shared" si="2"/>
        <v>0</v>
      </c>
      <c r="N50" s="105">
        <f t="shared" si="3"/>
        <v>965000</v>
      </c>
      <c r="O50" s="105">
        <f t="shared" si="4"/>
        <v>342000</v>
      </c>
      <c r="P50" s="156">
        <f t="shared" si="5"/>
        <v>0.35440414507772022</v>
      </c>
    </row>
    <row r="51" spans="1:16" ht="15" x14ac:dyDescent="0.2">
      <c r="A51" s="9"/>
      <c r="B51" s="17"/>
      <c r="C51" s="40">
        <v>4261</v>
      </c>
      <c r="D51" s="22" t="s">
        <v>161</v>
      </c>
      <c r="E51" s="124">
        <v>50000</v>
      </c>
      <c r="F51" s="124">
        <v>27000</v>
      </c>
      <c r="G51" s="156">
        <f t="shared" si="0"/>
        <v>0.54</v>
      </c>
      <c r="H51" s="124"/>
      <c r="I51" s="124"/>
      <c r="J51" s="156">
        <f t="shared" si="1"/>
        <v>0</v>
      </c>
      <c r="K51" s="124"/>
      <c r="L51" s="124"/>
      <c r="M51" s="156">
        <f t="shared" si="2"/>
        <v>0</v>
      </c>
      <c r="N51" s="105">
        <f t="shared" si="3"/>
        <v>50000</v>
      </c>
      <c r="O51" s="105">
        <f t="shared" si="4"/>
        <v>27000</v>
      </c>
      <c r="P51" s="156">
        <f t="shared" si="5"/>
        <v>0.54</v>
      </c>
    </row>
    <row r="52" spans="1:16" ht="30" x14ac:dyDescent="0.2">
      <c r="A52" s="9"/>
      <c r="B52" s="17"/>
      <c r="C52" s="40">
        <v>4263</v>
      </c>
      <c r="D52" s="22" t="s">
        <v>162</v>
      </c>
      <c r="E52" s="124">
        <v>30000</v>
      </c>
      <c r="F52" s="124"/>
      <c r="G52" s="156">
        <f t="shared" si="0"/>
        <v>0</v>
      </c>
      <c r="H52" s="124"/>
      <c r="I52" s="124"/>
      <c r="J52" s="156">
        <f t="shared" si="1"/>
        <v>0</v>
      </c>
      <c r="K52" s="124"/>
      <c r="L52" s="124"/>
      <c r="M52" s="156">
        <f t="shared" si="2"/>
        <v>0</v>
      </c>
      <c r="N52" s="105">
        <f t="shared" si="3"/>
        <v>30000</v>
      </c>
      <c r="O52" s="105">
        <f t="shared" si="4"/>
        <v>0</v>
      </c>
      <c r="P52" s="156">
        <f t="shared" si="5"/>
        <v>0</v>
      </c>
    </row>
    <row r="53" spans="1:16" ht="30" x14ac:dyDescent="0.2">
      <c r="A53" s="9"/>
      <c r="B53" s="17"/>
      <c r="C53" s="40">
        <v>4264</v>
      </c>
      <c r="D53" s="22" t="s">
        <v>163</v>
      </c>
      <c r="E53" s="124">
        <v>150000</v>
      </c>
      <c r="F53" s="124">
        <v>63000</v>
      </c>
      <c r="G53" s="156">
        <f t="shared" si="0"/>
        <v>0.42</v>
      </c>
      <c r="H53" s="124"/>
      <c r="I53" s="124"/>
      <c r="J53" s="156">
        <f t="shared" si="1"/>
        <v>0</v>
      </c>
      <c r="K53" s="124"/>
      <c r="L53" s="124"/>
      <c r="M53" s="156">
        <f t="shared" si="2"/>
        <v>0</v>
      </c>
      <c r="N53" s="105">
        <f t="shared" si="3"/>
        <v>150000</v>
      </c>
      <c r="O53" s="105">
        <f t="shared" si="4"/>
        <v>63000</v>
      </c>
      <c r="P53" s="156">
        <f t="shared" si="5"/>
        <v>0.42</v>
      </c>
    </row>
    <row r="54" spans="1:16" ht="30" x14ac:dyDescent="0.2">
      <c r="A54" s="9"/>
      <c r="B54" s="17"/>
      <c r="C54" s="40">
        <v>4266</v>
      </c>
      <c r="D54" s="22" t="s">
        <v>164</v>
      </c>
      <c r="E54" s="124">
        <v>100000</v>
      </c>
      <c r="F54" s="124">
        <v>32000</v>
      </c>
      <c r="G54" s="156">
        <f t="shared" si="0"/>
        <v>0.32</v>
      </c>
      <c r="H54" s="124"/>
      <c r="I54" s="124"/>
      <c r="J54" s="156">
        <f t="shared" si="1"/>
        <v>0</v>
      </c>
      <c r="K54" s="124"/>
      <c r="L54" s="124"/>
      <c r="M54" s="156">
        <f t="shared" si="2"/>
        <v>0</v>
      </c>
      <c r="N54" s="105">
        <f t="shared" si="3"/>
        <v>100000</v>
      </c>
      <c r="O54" s="105">
        <f t="shared" si="4"/>
        <v>32000</v>
      </c>
      <c r="P54" s="156">
        <f t="shared" si="5"/>
        <v>0.32</v>
      </c>
    </row>
    <row r="55" spans="1:16" ht="30" x14ac:dyDescent="0.2">
      <c r="A55" s="9"/>
      <c r="B55" s="17"/>
      <c r="C55" s="40">
        <v>4268</v>
      </c>
      <c r="D55" s="22" t="s">
        <v>165</v>
      </c>
      <c r="E55" s="124">
        <v>125000</v>
      </c>
      <c r="F55" s="124">
        <v>47000</v>
      </c>
      <c r="G55" s="156">
        <f t="shared" si="0"/>
        <v>0.376</v>
      </c>
      <c r="H55" s="124"/>
      <c r="I55" s="124"/>
      <c r="J55" s="156">
        <f t="shared" si="1"/>
        <v>0</v>
      </c>
      <c r="K55" s="124"/>
      <c r="L55" s="124"/>
      <c r="M55" s="156">
        <f t="shared" si="2"/>
        <v>0</v>
      </c>
      <c r="N55" s="105">
        <f t="shared" si="3"/>
        <v>125000</v>
      </c>
      <c r="O55" s="105">
        <f t="shared" si="4"/>
        <v>47000</v>
      </c>
      <c r="P55" s="156">
        <f t="shared" si="5"/>
        <v>0.376</v>
      </c>
    </row>
    <row r="56" spans="1:16" ht="15" x14ac:dyDescent="0.2">
      <c r="A56" s="9"/>
      <c r="B56" s="17"/>
      <c r="C56" s="40">
        <v>4269</v>
      </c>
      <c r="D56" s="22" t="s">
        <v>166</v>
      </c>
      <c r="E56" s="124">
        <v>510000</v>
      </c>
      <c r="F56" s="124">
        <v>173000</v>
      </c>
      <c r="G56" s="156">
        <f t="shared" si="0"/>
        <v>0.33921568627450982</v>
      </c>
      <c r="H56" s="124"/>
      <c r="I56" s="124"/>
      <c r="J56" s="156">
        <f t="shared" si="1"/>
        <v>0</v>
      </c>
      <c r="K56" s="124"/>
      <c r="L56" s="124"/>
      <c r="M56" s="156">
        <f t="shared" si="2"/>
        <v>0</v>
      </c>
      <c r="N56" s="105">
        <f t="shared" si="3"/>
        <v>510000</v>
      </c>
      <c r="O56" s="105">
        <f t="shared" si="4"/>
        <v>173000</v>
      </c>
      <c r="P56" s="156">
        <f t="shared" si="5"/>
        <v>0.33921568627450982</v>
      </c>
    </row>
    <row r="57" spans="1:16" ht="15" x14ac:dyDescent="0.2">
      <c r="A57" s="9"/>
      <c r="B57" s="17">
        <v>441</v>
      </c>
      <c r="C57" s="40"/>
      <c r="D57" s="18" t="s">
        <v>218</v>
      </c>
      <c r="E57" s="124"/>
      <c r="F57" s="124"/>
      <c r="G57" s="156">
        <f t="shared" si="0"/>
        <v>0</v>
      </c>
      <c r="H57" s="124"/>
      <c r="I57" s="124"/>
      <c r="J57" s="156">
        <f t="shared" si="1"/>
        <v>0</v>
      </c>
      <c r="K57" s="124"/>
      <c r="L57" s="124"/>
      <c r="M57" s="156">
        <f t="shared" si="2"/>
        <v>0</v>
      </c>
      <c r="N57" s="105">
        <f t="shared" si="3"/>
        <v>0</v>
      </c>
      <c r="O57" s="105">
        <f t="shared" si="4"/>
        <v>0</v>
      </c>
      <c r="P57" s="156">
        <f t="shared" si="5"/>
        <v>0</v>
      </c>
    </row>
    <row r="58" spans="1:16" ht="30" x14ac:dyDescent="0.2">
      <c r="A58" s="9"/>
      <c r="B58" s="17">
        <v>444</v>
      </c>
      <c r="C58" s="40"/>
      <c r="D58" s="18" t="s">
        <v>219</v>
      </c>
      <c r="E58" s="124"/>
      <c r="F58" s="124"/>
      <c r="G58" s="156">
        <f t="shared" si="0"/>
        <v>0</v>
      </c>
      <c r="H58" s="124"/>
      <c r="I58" s="124"/>
      <c r="J58" s="156">
        <f t="shared" si="1"/>
        <v>0</v>
      </c>
      <c r="K58" s="124"/>
      <c r="L58" s="124"/>
      <c r="M58" s="156">
        <f t="shared" si="2"/>
        <v>0</v>
      </c>
      <c r="N58" s="105">
        <f t="shared" si="3"/>
        <v>0</v>
      </c>
      <c r="O58" s="105">
        <f t="shared" si="4"/>
        <v>0</v>
      </c>
      <c r="P58" s="156">
        <f t="shared" si="5"/>
        <v>0</v>
      </c>
    </row>
    <row r="59" spans="1:16" ht="60" x14ac:dyDescent="0.2">
      <c r="A59" s="9"/>
      <c r="B59" s="17">
        <v>451</v>
      </c>
      <c r="C59" s="40"/>
      <c r="D59" s="18" t="s">
        <v>220</v>
      </c>
      <c r="E59" s="124"/>
      <c r="F59" s="124"/>
      <c r="G59" s="156">
        <f t="shared" si="0"/>
        <v>0</v>
      </c>
      <c r="H59" s="124"/>
      <c r="I59" s="124"/>
      <c r="J59" s="156">
        <f t="shared" si="1"/>
        <v>0</v>
      </c>
      <c r="K59" s="124"/>
      <c r="L59" s="124"/>
      <c r="M59" s="156">
        <f t="shared" si="2"/>
        <v>0</v>
      </c>
      <c r="N59" s="105">
        <f t="shared" si="3"/>
        <v>0</v>
      </c>
      <c r="O59" s="105">
        <f t="shared" si="4"/>
        <v>0</v>
      </c>
      <c r="P59" s="156">
        <f t="shared" si="5"/>
        <v>0</v>
      </c>
    </row>
    <row r="60" spans="1:16" ht="30" x14ac:dyDescent="0.2">
      <c r="A60" s="9"/>
      <c r="B60" s="17">
        <v>463</v>
      </c>
      <c r="C60" s="40"/>
      <c r="D60" s="18" t="s">
        <v>221</v>
      </c>
      <c r="E60" s="124"/>
      <c r="F60" s="124"/>
      <c r="G60" s="156">
        <f t="shared" si="0"/>
        <v>0</v>
      </c>
      <c r="H60" s="124"/>
      <c r="I60" s="124"/>
      <c r="J60" s="156">
        <f t="shared" si="1"/>
        <v>0</v>
      </c>
      <c r="K60" s="124"/>
      <c r="L60" s="124"/>
      <c r="M60" s="156">
        <f t="shared" si="2"/>
        <v>0</v>
      </c>
      <c r="N60" s="105">
        <f t="shared" si="3"/>
        <v>0</v>
      </c>
      <c r="O60" s="105">
        <f t="shared" si="4"/>
        <v>0</v>
      </c>
      <c r="P60" s="156">
        <f t="shared" si="5"/>
        <v>0</v>
      </c>
    </row>
    <row r="61" spans="1:16" ht="45" x14ac:dyDescent="0.2">
      <c r="A61" s="9"/>
      <c r="B61" s="17">
        <v>464</v>
      </c>
      <c r="C61" s="40"/>
      <c r="D61" s="18" t="s">
        <v>222</v>
      </c>
      <c r="E61" s="124"/>
      <c r="F61" s="124"/>
      <c r="G61" s="156">
        <f t="shared" si="0"/>
        <v>0</v>
      </c>
      <c r="H61" s="124"/>
      <c r="I61" s="124"/>
      <c r="J61" s="156">
        <f t="shared" si="1"/>
        <v>0</v>
      </c>
      <c r="K61" s="124"/>
      <c r="L61" s="124"/>
      <c r="M61" s="156">
        <f t="shared" si="2"/>
        <v>0</v>
      </c>
      <c r="N61" s="105">
        <f t="shared" si="3"/>
        <v>0</v>
      </c>
      <c r="O61" s="105">
        <f t="shared" si="4"/>
        <v>0</v>
      </c>
      <c r="P61" s="156">
        <f t="shared" si="5"/>
        <v>0</v>
      </c>
    </row>
    <row r="62" spans="1:16" ht="30" x14ac:dyDescent="0.2">
      <c r="A62" s="9"/>
      <c r="B62" s="17">
        <v>465</v>
      </c>
      <c r="C62" s="40"/>
      <c r="D62" s="18" t="s">
        <v>167</v>
      </c>
      <c r="E62" s="124">
        <f>E63</f>
        <v>0</v>
      </c>
      <c r="F62" s="124">
        <f>F63</f>
        <v>0</v>
      </c>
      <c r="G62" s="156">
        <f t="shared" si="0"/>
        <v>0</v>
      </c>
      <c r="H62" s="124">
        <f>H63</f>
        <v>0</v>
      </c>
      <c r="I62" s="124">
        <f>I63</f>
        <v>0</v>
      </c>
      <c r="J62" s="156">
        <f t="shared" si="1"/>
        <v>0</v>
      </c>
      <c r="K62" s="124">
        <f>K63</f>
        <v>0</v>
      </c>
      <c r="L62" s="124">
        <f>L63</f>
        <v>0</v>
      </c>
      <c r="M62" s="156">
        <f t="shared" si="2"/>
        <v>0</v>
      </c>
      <c r="N62" s="105">
        <f t="shared" si="3"/>
        <v>0</v>
      </c>
      <c r="O62" s="105">
        <f t="shared" si="4"/>
        <v>0</v>
      </c>
      <c r="P62" s="156">
        <f t="shared" si="5"/>
        <v>0</v>
      </c>
    </row>
    <row r="63" spans="1:16" ht="30" x14ac:dyDescent="0.2">
      <c r="A63" s="9"/>
      <c r="B63" s="40"/>
      <c r="C63" s="40">
        <v>4651</v>
      </c>
      <c r="D63" s="22" t="s">
        <v>168</v>
      </c>
      <c r="E63" s="124"/>
      <c r="F63" s="124"/>
      <c r="G63" s="156">
        <f t="shared" si="0"/>
        <v>0</v>
      </c>
      <c r="H63" s="124"/>
      <c r="I63" s="124"/>
      <c r="J63" s="156">
        <f t="shared" si="1"/>
        <v>0</v>
      </c>
      <c r="K63" s="124"/>
      <c r="L63" s="124"/>
      <c r="M63" s="156">
        <f t="shared" si="2"/>
        <v>0</v>
      </c>
      <c r="N63" s="105">
        <f t="shared" si="3"/>
        <v>0</v>
      </c>
      <c r="O63" s="105">
        <f t="shared" si="4"/>
        <v>0</v>
      </c>
      <c r="P63" s="156">
        <f t="shared" si="5"/>
        <v>0</v>
      </c>
    </row>
    <row r="64" spans="1:16" ht="30" x14ac:dyDescent="0.2">
      <c r="A64" s="8"/>
      <c r="B64" s="17">
        <v>472</v>
      </c>
      <c r="C64" s="17"/>
      <c r="D64" s="18" t="s">
        <v>223</v>
      </c>
      <c r="E64" s="123"/>
      <c r="F64" s="123"/>
      <c r="G64" s="156">
        <f t="shared" si="0"/>
        <v>0</v>
      </c>
      <c r="H64" s="123"/>
      <c r="I64" s="123"/>
      <c r="J64" s="156">
        <f t="shared" si="1"/>
        <v>0</v>
      </c>
      <c r="K64" s="123"/>
      <c r="L64" s="123"/>
      <c r="M64" s="156">
        <f t="shared" si="2"/>
        <v>0</v>
      </c>
      <c r="N64" s="105">
        <f t="shared" si="3"/>
        <v>0</v>
      </c>
      <c r="O64" s="105">
        <f t="shared" si="4"/>
        <v>0</v>
      </c>
      <c r="P64" s="156">
        <f t="shared" si="5"/>
        <v>0</v>
      </c>
    </row>
    <row r="65" spans="1:16" ht="30" x14ac:dyDescent="0.2">
      <c r="A65" s="9"/>
      <c r="B65" s="17">
        <v>481</v>
      </c>
      <c r="C65" s="40"/>
      <c r="D65" s="23" t="s">
        <v>169</v>
      </c>
      <c r="E65" s="124">
        <f>E66</f>
        <v>0</v>
      </c>
      <c r="F65" s="124">
        <f>F66</f>
        <v>0</v>
      </c>
      <c r="G65" s="156">
        <f t="shared" si="0"/>
        <v>0</v>
      </c>
      <c r="H65" s="124">
        <f>H66</f>
        <v>0</v>
      </c>
      <c r="I65" s="124">
        <f>I66</f>
        <v>0</v>
      </c>
      <c r="J65" s="156">
        <f t="shared" si="1"/>
        <v>0</v>
      </c>
      <c r="K65" s="124">
        <f>K66</f>
        <v>0</v>
      </c>
      <c r="L65" s="124">
        <f>L66</f>
        <v>0</v>
      </c>
      <c r="M65" s="156">
        <f t="shared" si="2"/>
        <v>0</v>
      </c>
      <c r="N65" s="105">
        <f t="shared" si="3"/>
        <v>0</v>
      </c>
      <c r="O65" s="105">
        <f t="shared" si="4"/>
        <v>0</v>
      </c>
      <c r="P65" s="156">
        <f t="shared" si="5"/>
        <v>0</v>
      </c>
    </row>
    <row r="66" spans="1:16" ht="30" x14ac:dyDescent="0.2">
      <c r="A66" s="9"/>
      <c r="B66" s="17"/>
      <c r="C66" s="40">
        <v>4811</v>
      </c>
      <c r="D66" s="24" t="s">
        <v>170</v>
      </c>
      <c r="E66" s="124"/>
      <c r="F66" s="124"/>
      <c r="G66" s="156">
        <f t="shared" si="0"/>
        <v>0</v>
      </c>
      <c r="H66" s="124"/>
      <c r="I66" s="124"/>
      <c r="J66" s="156">
        <f t="shared" si="1"/>
        <v>0</v>
      </c>
      <c r="K66" s="124"/>
      <c r="L66" s="124"/>
      <c r="M66" s="156">
        <f t="shared" si="2"/>
        <v>0</v>
      </c>
      <c r="N66" s="105">
        <f t="shared" si="3"/>
        <v>0</v>
      </c>
      <c r="O66" s="105">
        <f t="shared" si="4"/>
        <v>0</v>
      </c>
      <c r="P66" s="156">
        <f t="shared" si="5"/>
        <v>0</v>
      </c>
    </row>
    <row r="67" spans="1:16" ht="30" x14ac:dyDescent="0.2">
      <c r="A67" s="9"/>
      <c r="B67" s="17">
        <v>482</v>
      </c>
      <c r="C67" s="40"/>
      <c r="D67" s="19" t="s">
        <v>171</v>
      </c>
      <c r="E67" s="124">
        <f>E68+E69+E70</f>
        <v>20000</v>
      </c>
      <c r="F67" s="124">
        <f>F68+F69+F70</f>
        <v>5000</v>
      </c>
      <c r="G67" s="156">
        <f t="shared" si="0"/>
        <v>0.25</v>
      </c>
      <c r="H67" s="124">
        <f>H68+H69+H70</f>
        <v>0</v>
      </c>
      <c r="I67" s="124">
        <f>I68+I69+I70</f>
        <v>0</v>
      </c>
      <c r="J67" s="156">
        <f t="shared" si="1"/>
        <v>0</v>
      </c>
      <c r="K67" s="124">
        <f>K68+K69+K70</f>
        <v>0</v>
      </c>
      <c r="L67" s="124">
        <f>L68+L69+L70</f>
        <v>0</v>
      </c>
      <c r="M67" s="156">
        <f t="shared" si="2"/>
        <v>0</v>
      </c>
      <c r="N67" s="105">
        <f t="shared" si="3"/>
        <v>20000</v>
      </c>
      <c r="O67" s="105">
        <f t="shared" si="4"/>
        <v>5000</v>
      </c>
      <c r="P67" s="156">
        <f t="shared" si="5"/>
        <v>0.25</v>
      </c>
    </row>
    <row r="68" spans="1:16" ht="15" x14ac:dyDescent="0.2">
      <c r="A68" s="9"/>
      <c r="B68" s="40"/>
      <c r="C68" s="40">
        <v>4821</v>
      </c>
      <c r="D68" s="21" t="s">
        <v>172</v>
      </c>
      <c r="E68" s="124"/>
      <c r="F68" s="124"/>
      <c r="G68" s="156">
        <f t="shared" si="0"/>
        <v>0</v>
      </c>
      <c r="H68" s="124"/>
      <c r="I68" s="124"/>
      <c r="J68" s="156">
        <f t="shared" si="1"/>
        <v>0</v>
      </c>
      <c r="K68" s="124"/>
      <c r="L68" s="124"/>
      <c r="M68" s="156">
        <f t="shared" si="2"/>
        <v>0</v>
      </c>
      <c r="N68" s="105">
        <f t="shared" si="3"/>
        <v>0</v>
      </c>
      <c r="O68" s="105">
        <f t="shared" si="4"/>
        <v>0</v>
      </c>
      <c r="P68" s="156">
        <f t="shared" si="5"/>
        <v>0</v>
      </c>
    </row>
    <row r="69" spans="1:16" ht="15" x14ac:dyDescent="0.2">
      <c r="A69" s="9"/>
      <c r="B69" s="40"/>
      <c r="C69" s="40">
        <v>4822</v>
      </c>
      <c r="D69" s="21" t="s">
        <v>173</v>
      </c>
      <c r="E69" s="124">
        <v>20000</v>
      </c>
      <c r="F69" s="124">
        <v>5000</v>
      </c>
      <c r="G69" s="156">
        <f t="shared" si="0"/>
        <v>0.25</v>
      </c>
      <c r="H69" s="124"/>
      <c r="I69" s="124"/>
      <c r="J69" s="156">
        <f t="shared" si="1"/>
        <v>0</v>
      </c>
      <c r="K69" s="124"/>
      <c r="L69" s="124"/>
      <c r="M69" s="156">
        <f t="shared" si="2"/>
        <v>0</v>
      </c>
      <c r="N69" s="105">
        <f t="shared" si="3"/>
        <v>20000</v>
      </c>
      <c r="O69" s="105">
        <f t="shared" si="4"/>
        <v>5000</v>
      </c>
      <c r="P69" s="156">
        <f t="shared" si="5"/>
        <v>0.25</v>
      </c>
    </row>
    <row r="70" spans="1:16" ht="15" x14ac:dyDescent="0.2">
      <c r="A70" s="9"/>
      <c r="B70" s="40"/>
      <c r="C70" s="40">
        <v>4823</v>
      </c>
      <c r="D70" s="21" t="s">
        <v>174</v>
      </c>
      <c r="E70" s="124"/>
      <c r="F70" s="124"/>
      <c r="G70" s="156">
        <f t="shared" ref="G70:G87" si="6">IF(E70=0,0,F70/E70)</f>
        <v>0</v>
      </c>
      <c r="H70" s="124"/>
      <c r="I70" s="124"/>
      <c r="J70" s="156">
        <f t="shared" ref="J70:J88" si="7">IF(H70=0,0,I70/H70)</f>
        <v>0</v>
      </c>
      <c r="K70" s="124"/>
      <c r="L70" s="124"/>
      <c r="M70" s="156">
        <f t="shared" ref="M70:M88" si="8">IF(K70=0,0,L70/K70)</f>
        <v>0</v>
      </c>
      <c r="N70" s="105">
        <f t="shared" ref="N70:N88" si="9">E70+H70+K70</f>
        <v>0</v>
      </c>
      <c r="O70" s="105">
        <f t="shared" ref="O70:O88" si="10">F70+I70+L70</f>
        <v>0</v>
      </c>
      <c r="P70" s="156">
        <f t="shared" ref="P70:P88" si="11">IF(N70=0,0,O70/N70)</f>
        <v>0</v>
      </c>
    </row>
    <row r="71" spans="1:16" ht="30" x14ac:dyDescent="0.2">
      <c r="A71" s="9"/>
      <c r="B71" s="17">
        <v>483</v>
      </c>
      <c r="C71" s="40"/>
      <c r="D71" s="19" t="s">
        <v>175</v>
      </c>
      <c r="E71" s="124">
        <f>E72</f>
        <v>0</v>
      </c>
      <c r="F71" s="124">
        <f>F72</f>
        <v>0</v>
      </c>
      <c r="G71" s="156">
        <f t="shared" si="6"/>
        <v>0</v>
      </c>
      <c r="H71" s="124">
        <f>H72</f>
        <v>0</v>
      </c>
      <c r="I71" s="124">
        <f>I72</f>
        <v>0</v>
      </c>
      <c r="J71" s="156">
        <f t="shared" si="7"/>
        <v>0</v>
      </c>
      <c r="K71" s="124">
        <f>K72</f>
        <v>0</v>
      </c>
      <c r="L71" s="124">
        <f>L72</f>
        <v>0</v>
      </c>
      <c r="M71" s="156">
        <f t="shared" si="8"/>
        <v>0</v>
      </c>
      <c r="N71" s="105">
        <f t="shared" si="9"/>
        <v>0</v>
      </c>
      <c r="O71" s="105">
        <f t="shared" si="10"/>
        <v>0</v>
      </c>
      <c r="P71" s="156">
        <f t="shared" si="11"/>
        <v>0</v>
      </c>
    </row>
    <row r="72" spans="1:16" ht="30" x14ac:dyDescent="0.2">
      <c r="A72" s="9"/>
      <c r="B72" s="17"/>
      <c r="C72" s="40">
        <v>4831</v>
      </c>
      <c r="D72" s="19" t="s">
        <v>176</v>
      </c>
      <c r="E72" s="124"/>
      <c r="F72" s="124"/>
      <c r="G72" s="156">
        <f t="shared" si="6"/>
        <v>0</v>
      </c>
      <c r="H72" s="124"/>
      <c r="I72" s="124"/>
      <c r="J72" s="156">
        <f t="shared" si="7"/>
        <v>0</v>
      </c>
      <c r="K72" s="124"/>
      <c r="L72" s="124"/>
      <c r="M72" s="156">
        <f t="shared" si="8"/>
        <v>0</v>
      </c>
      <c r="N72" s="105">
        <f t="shared" si="9"/>
        <v>0</v>
      </c>
      <c r="O72" s="105">
        <f t="shared" si="10"/>
        <v>0</v>
      </c>
      <c r="P72" s="156">
        <f t="shared" si="11"/>
        <v>0</v>
      </c>
    </row>
    <row r="73" spans="1:16" ht="60" x14ac:dyDescent="0.25">
      <c r="A73" s="9"/>
      <c r="B73" s="17">
        <v>484</v>
      </c>
      <c r="C73" s="40"/>
      <c r="D73" s="34" t="s">
        <v>177</v>
      </c>
      <c r="E73" s="124">
        <f>E74</f>
        <v>0</v>
      </c>
      <c r="F73" s="124">
        <f>F74</f>
        <v>0</v>
      </c>
      <c r="G73" s="156">
        <f t="shared" si="6"/>
        <v>0</v>
      </c>
      <c r="H73" s="124">
        <f>H74</f>
        <v>0</v>
      </c>
      <c r="I73" s="124">
        <f>I74</f>
        <v>0</v>
      </c>
      <c r="J73" s="156">
        <f t="shared" si="7"/>
        <v>0</v>
      </c>
      <c r="K73" s="124">
        <f>K74</f>
        <v>0</v>
      </c>
      <c r="L73" s="124">
        <f>L74</f>
        <v>0</v>
      </c>
      <c r="M73" s="156">
        <f t="shared" si="8"/>
        <v>0</v>
      </c>
      <c r="N73" s="105">
        <f t="shared" si="9"/>
        <v>0</v>
      </c>
      <c r="O73" s="105">
        <f t="shared" si="10"/>
        <v>0</v>
      </c>
      <c r="P73" s="156">
        <f t="shared" si="11"/>
        <v>0</v>
      </c>
    </row>
    <row r="74" spans="1:16" ht="45" x14ac:dyDescent="0.25">
      <c r="A74" s="9"/>
      <c r="B74" s="17"/>
      <c r="C74" s="40">
        <v>4841</v>
      </c>
      <c r="D74" s="35" t="s">
        <v>178</v>
      </c>
      <c r="E74" s="124"/>
      <c r="F74" s="124"/>
      <c r="G74" s="156">
        <f t="shared" si="6"/>
        <v>0</v>
      </c>
      <c r="H74" s="124"/>
      <c r="I74" s="124"/>
      <c r="J74" s="156">
        <f t="shared" si="7"/>
        <v>0</v>
      </c>
      <c r="K74" s="124"/>
      <c r="L74" s="124"/>
      <c r="M74" s="156">
        <f t="shared" si="8"/>
        <v>0</v>
      </c>
      <c r="N74" s="105">
        <f t="shared" si="9"/>
        <v>0</v>
      </c>
      <c r="O74" s="105">
        <f t="shared" si="10"/>
        <v>0</v>
      </c>
      <c r="P74" s="156">
        <f t="shared" si="11"/>
        <v>0</v>
      </c>
    </row>
    <row r="75" spans="1:16" ht="45" x14ac:dyDescent="0.25">
      <c r="A75" s="9"/>
      <c r="B75" s="17">
        <v>485</v>
      </c>
      <c r="C75" s="40"/>
      <c r="D75" s="34" t="s">
        <v>224</v>
      </c>
      <c r="E75" s="124"/>
      <c r="F75" s="124"/>
      <c r="G75" s="156">
        <f t="shared" si="6"/>
        <v>0</v>
      </c>
      <c r="H75" s="124"/>
      <c r="I75" s="124"/>
      <c r="J75" s="156">
        <f t="shared" si="7"/>
        <v>0</v>
      </c>
      <c r="K75" s="124"/>
      <c r="L75" s="124"/>
      <c r="M75" s="156">
        <f t="shared" si="8"/>
        <v>0</v>
      </c>
      <c r="N75" s="105">
        <f t="shared" si="9"/>
        <v>0</v>
      </c>
      <c r="O75" s="105">
        <f t="shared" si="10"/>
        <v>0</v>
      </c>
      <c r="P75" s="156">
        <f t="shared" si="11"/>
        <v>0</v>
      </c>
    </row>
    <row r="76" spans="1:16" s="172" customFormat="1" ht="30" x14ac:dyDescent="0.2">
      <c r="A76" s="8">
        <v>5</v>
      </c>
      <c r="B76" s="17"/>
      <c r="C76" s="17"/>
      <c r="D76" s="19" t="s">
        <v>179</v>
      </c>
      <c r="E76" s="123">
        <f>E77+E79+E83+E85</f>
        <v>140000</v>
      </c>
      <c r="F76" s="123">
        <f>F77+F79+F83+F85</f>
        <v>24000</v>
      </c>
      <c r="G76" s="170">
        <f t="shared" si="6"/>
        <v>0.17142857142857143</v>
      </c>
      <c r="H76" s="123">
        <f>H77+H79+H83+H85</f>
        <v>0</v>
      </c>
      <c r="I76" s="123">
        <f>I77+I79+I83+I85</f>
        <v>0</v>
      </c>
      <c r="J76" s="170">
        <f t="shared" si="7"/>
        <v>0</v>
      </c>
      <c r="K76" s="123">
        <f>K77+K79+K83+K85</f>
        <v>0</v>
      </c>
      <c r="L76" s="123">
        <f>L77+L79+L83+L85</f>
        <v>0</v>
      </c>
      <c r="M76" s="170">
        <f t="shared" si="8"/>
        <v>0</v>
      </c>
      <c r="N76" s="171">
        <f t="shared" si="9"/>
        <v>140000</v>
      </c>
      <c r="O76" s="171">
        <f t="shared" si="10"/>
        <v>24000</v>
      </c>
      <c r="P76" s="170">
        <f t="shared" si="11"/>
        <v>0.17142857142857143</v>
      </c>
    </row>
    <row r="77" spans="1:16" ht="30" x14ac:dyDescent="0.2">
      <c r="A77" s="9"/>
      <c r="B77" s="17">
        <v>511</v>
      </c>
      <c r="C77" s="40"/>
      <c r="D77" s="19" t="s">
        <v>180</v>
      </c>
      <c r="E77" s="124">
        <f>E78</f>
        <v>0</v>
      </c>
      <c r="F77" s="124">
        <f>F78</f>
        <v>0</v>
      </c>
      <c r="G77" s="156">
        <f t="shared" si="6"/>
        <v>0</v>
      </c>
      <c r="H77" s="124">
        <f>H78</f>
        <v>0</v>
      </c>
      <c r="I77" s="124">
        <f>I78</f>
        <v>0</v>
      </c>
      <c r="J77" s="156">
        <f t="shared" si="7"/>
        <v>0</v>
      </c>
      <c r="K77" s="124">
        <f>K78</f>
        <v>0</v>
      </c>
      <c r="L77" s="124">
        <f>L78</f>
        <v>0</v>
      </c>
      <c r="M77" s="156">
        <f t="shared" si="8"/>
        <v>0</v>
      </c>
      <c r="N77" s="105">
        <f t="shared" si="9"/>
        <v>0</v>
      </c>
      <c r="O77" s="105">
        <f t="shared" si="10"/>
        <v>0</v>
      </c>
      <c r="P77" s="156">
        <f t="shared" si="11"/>
        <v>0</v>
      </c>
    </row>
    <row r="78" spans="1:16" ht="30.6" customHeight="1" x14ac:dyDescent="0.25">
      <c r="A78" s="9"/>
      <c r="B78" s="17"/>
      <c r="C78" s="40">
        <v>5113</v>
      </c>
      <c r="D78" s="35" t="s">
        <v>181</v>
      </c>
      <c r="E78" s="124"/>
      <c r="F78" s="124"/>
      <c r="G78" s="156">
        <f t="shared" si="6"/>
        <v>0</v>
      </c>
      <c r="H78" s="124"/>
      <c r="I78" s="124"/>
      <c r="J78" s="156">
        <f t="shared" si="7"/>
        <v>0</v>
      </c>
      <c r="K78" s="124"/>
      <c r="L78" s="124"/>
      <c r="M78" s="156">
        <f t="shared" si="8"/>
        <v>0</v>
      </c>
      <c r="N78" s="105">
        <f t="shared" si="9"/>
        <v>0</v>
      </c>
      <c r="O78" s="105">
        <f t="shared" si="10"/>
        <v>0</v>
      </c>
      <c r="P78" s="156">
        <f t="shared" si="11"/>
        <v>0</v>
      </c>
    </row>
    <row r="79" spans="1:16" ht="15" x14ac:dyDescent="0.2">
      <c r="A79" s="9"/>
      <c r="B79" s="17">
        <v>512</v>
      </c>
      <c r="C79" s="40"/>
      <c r="D79" s="19" t="s">
        <v>182</v>
      </c>
      <c r="E79" s="124">
        <f>E80+E81+E82</f>
        <v>140000</v>
      </c>
      <c r="F79" s="124">
        <f>F80+F81+F82</f>
        <v>24000</v>
      </c>
      <c r="G79" s="156">
        <f t="shared" si="6"/>
        <v>0.17142857142857143</v>
      </c>
      <c r="H79" s="124">
        <f>H80+H81+H82</f>
        <v>0</v>
      </c>
      <c r="I79" s="124">
        <f>I80+I81+I82</f>
        <v>0</v>
      </c>
      <c r="J79" s="156">
        <f t="shared" si="7"/>
        <v>0</v>
      </c>
      <c r="K79" s="124">
        <f>K80+K81+K82</f>
        <v>0</v>
      </c>
      <c r="L79" s="124">
        <f>L80+L81+L82</f>
        <v>0</v>
      </c>
      <c r="M79" s="156">
        <f t="shared" si="8"/>
        <v>0</v>
      </c>
      <c r="N79" s="105">
        <f t="shared" si="9"/>
        <v>140000</v>
      </c>
      <c r="O79" s="105">
        <f t="shared" si="10"/>
        <v>24000</v>
      </c>
      <c r="P79" s="156">
        <f t="shared" si="11"/>
        <v>0.17142857142857143</v>
      </c>
    </row>
    <row r="80" spans="1:16" ht="15" x14ac:dyDescent="0.2">
      <c r="A80" s="9"/>
      <c r="B80" s="17"/>
      <c r="C80" s="40">
        <v>5121</v>
      </c>
      <c r="D80" s="21" t="s">
        <v>183</v>
      </c>
      <c r="E80" s="124"/>
      <c r="F80" s="124"/>
      <c r="G80" s="156">
        <f t="shared" si="6"/>
        <v>0</v>
      </c>
      <c r="H80" s="124"/>
      <c r="I80" s="124"/>
      <c r="J80" s="156">
        <f t="shared" si="7"/>
        <v>0</v>
      </c>
      <c r="K80" s="124"/>
      <c r="L80" s="124"/>
      <c r="M80" s="156">
        <f t="shared" si="8"/>
        <v>0</v>
      </c>
      <c r="N80" s="105">
        <f t="shared" si="9"/>
        <v>0</v>
      </c>
      <c r="O80" s="105">
        <f t="shared" si="10"/>
        <v>0</v>
      </c>
      <c r="P80" s="156">
        <f t="shared" si="11"/>
        <v>0</v>
      </c>
    </row>
    <row r="81" spans="1:16" ht="15" x14ac:dyDescent="0.2">
      <c r="A81" s="9"/>
      <c r="B81" s="17"/>
      <c r="C81" s="40">
        <v>5122</v>
      </c>
      <c r="D81" s="21" t="s">
        <v>184</v>
      </c>
      <c r="E81" s="124">
        <v>140000</v>
      </c>
      <c r="F81" s="124">
        <v>24000</v>
      </c>
      <c r="G81" s="156">
        <f t="shared" si="6"/>
        <v>0.17142857142857143</v>
      </c>
      <c r="H81" s="124"/>
      <c r="I81" s="124"/>
      <c r="J81" s="156">
        <f t="shared" si="7"/>
        <v>0</v>
      </c>
      <c r="K81" s="124"/>
      <c r="L81" s="124"/>
      <c r="M81" s="156">
        <f t="shared" si="8"/>
        <v>0</v>
      </c>
      <c r="N81" s="105">
        <f t="shared" si="9"/>
        <v>140000</v>
      </c>
      <c r="O81" s="105">
        <f t="shared" si="10"/>
        <v>24000</v>
      </c>
      <c r="P81" s="156">
        <f t="shared" si="11"/>
        <v>0.17142857142857143</v>
      </c>
    </row>
    <row r="82" spans="1:16" ht="30" x14ac:dyDescent="0.2">
      <c r="A82" s="9"/>
      <c r="B82" s="17"/>
      <c r="C82" s="40">
        <v>5126</v>
      </c>
      <c r="D82" s="21" t="s">
        <v>185</v>
      </c>
      <c r="E82" s="124"/>
      <c r="F82" s="124"/>
      <c r="G82" s="156">
        <f t="shared" si="6"/>
        <v>0</v>
      </c>
      <c r="H82" s="124"/>
      <c r="I82" s="124"/>
      <c r="J82" s="156">
        <f t="shared" si="7"/>
        <v>0</v>
      </c>
      <c r="K82" s="124"/>
      <c r="L82" s="124"/>
      <c r="M82" s="156">
        <f t="shared" si="8"/>
        <v>0</v>
      </c>
      <c r="N82" s="105">
        <f t="shared" si="9"/>
        <v>0</v>
      </c>
      <c r="O82" s="105">
        <f t="shared" si="10"/>
        <v>0</v>
      </c>
      <c r="P82" s="156">
        <f t="shared" si="11"/>
        <v>0</v>
      </c>
    </row>
    <row r="83" spans="1:16" ht="15" x14ac:dyDescent="0.2">
      <c r="A83" s="9"/>
      <c r="B83" s="17">
        <v>515</v>
      </c>
      <c r="C83" s="40"/>
      <c r="D83" s="19" t="s">
        <v>186</v>
      </c>
      <c r="E83" s="124">
        <f>E84</f>
        <v>0</v>
      </c>
      <c r="F83" s="124">
        <f>F84</f>
        <v>0</v>
      </c>
      <c r="G83" s="156">
        <f t="shared" si="6"/>
        <v>0</v>
      </c>
      <c r="H83" s="124">
        <f>H84</f>
        <v>0</v>
      </c>
      <c r="I83" s="124">
        <f>I84</f>
        <v>0</v>
      </c>
      <c r="J83" s="156">
        <f t="shared" si="7"/>
        <v>0</v>
      </c>
      <c r="K83" s="124">
        <f>K84</f>
        <v>0</v>
      </c>
      <c r="L83" s="124">
        <f>L84</f>
        <v>0</v>
      </c>
      <c r="M83" s="156">
        <f t="shared" si="8"/>
        <v>0</v>
      </c>
      <c r="N83" s="105">
        <f t="shared" si="9"/>
        <v>0</v>
      </c>
      <c r="O83" s="105">
        <f t="shared" si="10"/>
        <v>0</v>
      </c>
      <c r="P83" s="156">
        <f t="shared" si="11"/>
        <v>0</v>
      </c>
    </row>
    <row r="84" spans="1:16" ht="15" x14ac:dyDescent="0.2">
      <c r="A84" s="9"/>
      <c r="B84" s="17"/>
      <c r="C84" s="40">
        <v>5151</v>
      </c>
      <c r="D84" s="21" t="s">
        <v>187</v>
      </c>
      <c r="E84" s="124"/>
      <c r="F84" s="124"/>
      <c r="G84" s="156">
        <f t="shared" si="6"/>
        <v>0</v>
      </c>
      <c r="H84" s="124"/>
      <c r="I84" s="124"/>
      <c r="J84" s="156">
        <f t="shared" si="7"/>
        <v>0</v>
      </c>
      <c r="K84" s="124"/>
      <c r="L84" s="124"/>
      <c r="M84" s="156">
        <f t="shared" si="8"/>
        <v>0</v>
      </c>
      <c r="N84" s="105">
        <f t="shared" si="9"/>
        <v>0</v>
      </c>
      <c r="O84" s="105">
        <f t="shared" si="10"/>
        <v>0</v>
      </c>
      <c r="P84" s="156">
        <f t="shared" si="11"/>
        <v>0</v>
      </c>
    </row>
    <row r="85" spans="1:16" ht="15" x14ac:dyDescent="0.25">
      <c r="A85" s="9"/>
      <c r="B85" s="17">
        <v>523</v>
      </c>
      <c r="C85" s="40"/>
      <c r="D85" s="33" t="s">
        <v>188</v>
      </c>
      <c r="E85" s="124">
        <f>E86</f>
        <v>0</v>
      </c>
      <c r="F85" s="124">
        <f>F86</f>
        <v>0</v>
      </c>
      <c r="G85" s="156">
        <f t="shared" si="6"/>
        <v>0</v>
      </c>
      <c r="H85" s="124">
        <f>H86</f>
        <v>0</v>
      </c>
      <c r="I85" s="124">
        <f>I86</f>
        <v>0</v>
      </c>
      <c r="J85" s="156">
        <f t="shared" si="7"/>
        <v>0</v>
      </c>
      <c r="K85" s="124">
        <f>K86</f>
        <v>0</v>
      </c>
      <c r="L85" s="124">
        <f>L86</f>
        <v>0</v>
      </c>
      <c r="M85" s="156">
        <f t="shared" si="8"/>
        <v>0</v>
      </c>
      <c r="N85" s="105">
        <f t="shared" si="9"/>
        <v>0</v>
      </c>
      <c r="O85" s="105">
        <f t="shared" si="10"/>
        <v>0</v>
      </c>
      <c r="P85" s="156">
        <f t="shared" si="11"/>
        <v>0</v>
      </c>
    </row>
    <row r="86" spans="1:16" ht="15" x14ac:dyDescent="0.2">
      <c r="A86" s="9"/>
      <c r="B86" s="40"/>
      <c r="C86" s="40">
        <v>5231</v>
      </c>
      <c r="D86" s="22" t="s">
        <v>189</v>
      </c>
      <c r="E86" s="124"/>
      <c r="F86" s="124"/>
      <c r="G86" s="156">
        <f t="shared" si="6"/>
        <v>0</v>
      </c>
      <c r="H86" s="124"/>
      <c r="I86" s="124"/>
      <c r="J86" s="156">
        <f t="shared" si="7"/>
        <v>0</v>
      </c>
      <c r="K86" s="124"/>
      <c r="L86" s="124"/>
      <c r="M86" s="156">
        <f t="shared" si="8"/>
        <v>0</v>
      </c>
      <c r="N86" s="105">
        <f t="shared" si="9"/>
        <v>0</v>
      </c>
      <c r="O86" s="105">
        <f t="shared" si="10"/>
        <v>0</v>
      </c>
      <c r="P86" s="156">
        <f t="shared" si="11"/>
        <v>0</v>
      </c>
    </row>
    <row r="87" spans="1:16" s="172" customFormat="1" ht="45" x14ac:dyDescent="0.2">
      <c r="A87" s="8">
        <v>6</v>
      </c>
      <c r="B87" s="17"/>
      <c r="C87" s="17"/>
      <c r="D87" s="18" t="s">
        <v>226</v>
      </c>
      <c r="E87" s="123">
        <f>E88</f>
        <v>0</v>
      </c>
      <c r="F87" s="123">
        <f>F88</f>
        <v>0</v>
      </c>
      <c r="G87" s="170">
        <f t="shared" si="6"/>
        <v>0</v>
      </c>
      <c r="H87" s="123">
        <f>H88</f>
        <v>0</v>
      </c>
      <c r="I87" s="123">
        <f>I88</f>
        <v>0</v>
      </c>
      <c r="J87" s="170">
        <f t="shared" si="7"/>
        <v>0</v>
      </c>
      <c r="K87" s="123">
        <f>K88</f>
        <v>0</v>
      </c>
      <c r="L87" s="123">
        <f>L88</f>
        <v>0</v>
      </c>
      <c r="M87" s="170">
        <f t="shared" si="8"/>
        <v>0</v>
      </c>
      <c r="N87" s="171">
        <f t="shared" si="9"/>
        <v>0</v>
      </c>
      <c r="O87" s="171">
        <f t="shared" si="10"/>
        <v>0</v>
      </c>
      <c r="P87" s="170">
        <f t="shared" si="11"/>
        <v>0</v>
      </c>
    </row>
    <row r="88" spans="1:16" ht="30" x14ac:dyDescent="0.2">
      <c r="A88" s="8"/>
      <c r="B88" s="17">
        <v>611</v>
      </c>
      <c r="C88" s="17"/>
      <c r="D88" s="18" t="s">
        <v>225</v>
      </c>
      <c r="E88" s="124"/>
      <c r="F88" s="124"/>
      <c r="G88" s="156">
        <f>IF(E88=0,0,F88/E88)</f>
        <v>0</v>
      </c>
      <c r="H88" s="124"/>
      <c r="I88" s="124"/>
      <c r="J88" s="156">
        <f t="shared" si="7"/>
        <v>0</v>
      </c>
      <c r="K88" s="124"/>
      <c r="L88" s="124"/>
      <c r="M88" s="156">
        <f t="shared" si="8"/>
        <v>0</v>
      </c>
      <c r="N88" s="105">
        <f t="shared" si="9"/>
        <v>0</v>
      </c>
      <c r="O88" s="105">
        <f t="shared" si="10"/>
        <v>0</v>
      </c>
      <c r="P88" s="156">
        <f t="shared" si="11"/>
        <v>0</v>
      </c>
    </row>
    <row r="89" spans="1:16" ht="15.75" x14ac:dyDescent="0.25">
      <c r="A89" s="125"/>
      <c r="B89" s="125"/>
      <c r="C89" s="125"/>
      <c r="D89" s="106" t="s">
        <v>18</v>
      </c>
      <c r="E89" s="126">
        <v>43327474</v>
      </c>
      <c r="F89" s="126">
        <v>42416506</v>
      </c>
      <c r="G89" s="173">
        <f>IF(E89=0,0,F89/E89)</f>
        <v>0.97897481861047331</v>
      </c>
      <c r="H89" s="126">
        <f>SUM(H5:H88)</f>
        <v>0</v>
      </c>
      <c r="I89" s="126">
        <f>SUM(I5:I88)</f>
        <v>0</v>
      </c>
      <c r="J89" s="173">
        <f>IF(H89=0,0,I89/H89)</f>
        <v>0</v>
      </c>
      <c r="K89" s="126">
        <f>SUM(K5:K88)</f>
        <v>0</v>
      </c>
      <c r="L89" s="126">
        <f>SUM(L5:L88)</f>
        <v>0</v>
      </c>
      <c r="M89" s="173">
        <f>IF(K89=0,0,L89/K89)</f>
        <v>0</v>
      </c>
      <c r="N89" s="126">
        <v>43327474</v>
      </c>
      <c r="O89" s="126">
        <v>42416506</v>
      </c>
      <c r="P89" s="173">
        <f>IF(N89=0,0,O89/N89)</f>
        <v>0.97897481861047331</v>
      </c>
    </row>
  </sheetData>
  <mergeCells count="6">
    <mergeCell ref="A2:P2"/>
    <mergeCell ref="A3:C3"/>
    <mergeCell ref="E3:G3"/>
    <mergeCell ref="H3:J3"/>
    <mergeCell ref="K3:M3"/>
    <mergeCell ref="N3:P3"/>
  </mergeCells>
  <pageMargins left="0.2" right="0.2"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97"/>
  <sheetViews>
    <sheetView topLeftCell="A31" zoomScaleNormal="100" zoomScaleSheetLayoutView="150" workbookViewId="0">
      <selection activeCell="A20" sqref="A20:J53"/>
    </sheetView>
  </sheetViews>
  <sheetFormatPr defaultRowHeight="12.75" x14ac:dyDescent="0.2"/>
  <sheetData>
    <row r="2" spans="1:10" x14ac:dyDescent="0.2">
      <c r="A2" s="221" t="s">
        <v>300</v>
      </c>
      <c r="B2" s="222"/>
      <c r="C2" s="222"/>
      <c r="D2" s="222"/>
      <c r="E2" s="222"/>
      <c r="F2" s="222"/>
      <c r="G2" s="222"/>
      <c r="H2" s="222"/>
      <c r="I2" s="222"/>
      <c r="J2" s="222"/>
    </row>
    <row r="3" spans="1:10" x14ac:dyDescent="0.2">
      <c r="A3" s="222"/>
      <c r="B3" s="222"/>
      <c r="C3" s="222"/>
      <c r="D3" s="222"/>
      <c r="E3" s="222"/>
      <c r="F3" s="222"/>
      <c r="G3" s="222"/>
      <c r="H3" s="222"/>
      <c r="I3" s="222"/>
      <c r="J3" s="222"/>
    </row>
    <row r="6" spans="1:10" ht="15.75" x14ac:dyDescent="0.25">
      <c r="A6" s="223" t="s">
        <v>301</v>
      </c>
      <c r="B6" s="223"/>
      <c r="C6" s="223"/>
      <c r="D6" s="223"/>
      <c r="E6" s="223"/>
      <c r="F6" s="223"/>
      <c r="G6" s="223"/>
      <c r="H6" s="223"/>
      <c r="I6" s="223"/>
      <c r="J6" s="223"/>
    </row>
    <row r="7" spans="1:10" ht="15" x14ac:dyDescent="0.25">
      <c r="A7" s="28"/>
      <c r="B7" s="28"/>
      <c r="C7" s="28"/>
      <c r="D7" s="28"/>
      <c r="E7" s="28"/>
      <c r="F7" s="28"/>
      <c r="G7" s="28"/>
      <c r="H7" s="28"/>
      <c r="I7" s="28"/>
      <c r="J7" s="28"/>
    </row>
    <row r="8" spans="1:10" ht="15" x14ac:dyDescent="0.25">
      <c r="A8" s="28"/>
      <c r="B8" s="28"/>
      <c r="C8" s="28"/>
      <c r="D8" s="28"/>
      <c r="E8" s="28"/>
      <c r="F8" s="28"/>
      <c r="G8" s="28"/>
      <c r="H8" s="28"/>
      <c r="I8" s="28"/>
      <c r="J8" s="28"/>
    </row>
    <row r="9" spans="1:10" ht="15" x14ac:dyDescent="0.25">
      <c r="A9" s="224" t="s">
        <v>302</v>
      </c>
      <c r="B9" s="224"/>
      <c r="C9" s="224"/>
      <c r="D9" s="225" t="s">
        <v>333</v>
      </c>
      <c r="E9" s="225"/>
      <c r="F9" s="225"/>
      <c r="G9" s="225"/>
      <c r="H9" s="225"/>
      <c r="I9" s="225"/>
      <c r="J9" s="225"/>
    </row>
    <row r="10" spans="1:10" ht="15" x14ac:dyDescent="0.25">
      <c r="A10" s="224" t="s">
        <v>297</v>
      </c>
      <c r="B10" s="224"/>
      <c r="C10" s="224"/>
      <c r="D10" s="225" t="s">
        <v>336</v>
      </c>
      <c r="E10" s="225"/>
      <c r="F10" s="225"/>
      <c r="G10" s="225"/>
      <c r="H10" s="225"/>
      <c r="I10" s="225"/>
      <c r="J10" s="225"/>
    </row>
    <row r="11" spans="1:10" ht="15" x14ac:dyDescent="0.25">
      <c r="A11" s="224" t="s">
        <v>303</v>
      </c>
      <c r="B11" s="224"/>
      <c r="C11" s="224"/>
      <c r="D11" s="225">
        <v>7131011</v>
      </c>
      <c r="E11" s="225"/>
      <c r="F11" s="225"/>
      <c r="G11" s="225"/>
      <c r="H11" s="225"/>
      <c r="I11" s="225"/>
      <c r="J11" s="225"/>
    </row>
    <row r="12" spans="1:10" ht="15" x14ac:dyDescent="0.25">
      <c r="A12" s="224" t="s">
        <v>304</v>
      </c>
      <c r="B12" s="224"/>
      <c r="C12" s="224"/>
      <c r="D12" s="225">
        <v>100374118</v>
      </c>
      <c r="E12" s="225"/>
      <c r="F12" s="225"/>
      <c r="G12" s="225"/>
      <c r="H12" s="225"/>
      <c r="I12" s="225"/>
      <c r="J12" s="225"/>
    </row>
    <row r="13" spans="1:10" ht="15" x14ac:dyDescent="0.25">
      <c r="A13" s="224" t="s">
        <v>305</v>
      </c>
      <c r="B13" s="224"/>
      <c r="C13" s="224"/>
      <c r="D13" s="225" t="s">
        <v>337</v>
      </c>
      <c r="E13" s="225"/>
      <c r="F13" s="225"/>
      <c r="G13" s="225"/>
      <c r="H13" s="225"/>
      <c r="I13" s="225"/>
      <c r="J13" s="225"/>
    </row>
    <row r="14" spans="1:10" ht="15" x14ac:dyDescent="0.25">
      <c r="A14" s="224" t="s">
        <v>306</v>
      </c>
      <c r="B14" s="224"/>
      <c r="C14" s="224"/>
      <c r="D14" s="235" t="s">
        <v>338</v>
      </c>
      <c r="E14" s="225"/>
      <c r="F14" s="225"/>
      <c r="G14" s="225"/>
      <c r="H14" s="225"/>
      <c r="I14" s="225"/>
      <c r="J14" s="225"/>
    </row>
    <row r="15" spans="1:10" ht="15" x14ac:dyDescent="0.25">
      <c r="A15" s="224" t="s">
        <v>307</v>
      </c>
      <c r="B15" s="224"/>
      <c r="C15" s="224"/>
      <c r="D15" s="235" t="s">
        <v>339</v>
      </c>
      <c r="E15" s="225"/>
      <c r="F15" s="225"/>
      <c r="G15" s="225"/>
      <c r="H15" s="225"/>
      <c r="I15" s="225"/>
      <c r="J15" s="225"/>
    </row>
    <row r="16" spans="1:10" ht="15" x14ac:dyDescent="0.25">
      <c r="A16" s="28"/>
      <c r="B16" s="28"/>
      <c r="C16" s="28"/>
      <c r="D16" s="28"/>
      <c r="E16" s="28"/>
      <c r="F16" s="28"/>
      <c r="G16" s="28"/>
      <c r="H16" s="28"/>
      <c r="I16" s="28"/>
      <c r="J16" s="28"/>
    </row>
    <row r="17" spans="1:10" ht="15" x14ac:dyDescent="0.25">
      <c r="A17" s="28"/>
      <c r="B17" s="28"/>
      <c r="C17" s="28"/>
      <c r="D17" s="28"/>
      <c r="E17" s="28"/>
      <c r="F17" s="28"/>
      <c r="G17" s="28"/>
      <c r="H17" s="28"/>
      <c r="I17" s="28"/>
      <c r="J17" s="28"/>
    </row>
    <row r="18" spans="1:10" ht="15.75" x14ac:dyDescent="0.25">
      <c r="A18" s="223" t="s">
        <v>308</v>
      </c>
      <c r="B18" s="223"/>
      <c r="C18" s="223"/>
      <c r="D18" s="223"/>
      <c r="E18" s="223"/>
      <c r="F18" s="223"/>
      <c r="G18" s="223"/>
      <c r="H18" s="223"/>
      <c r="I18" s="223"/>
      <c r="J18" s="223"/>
    </row>
    <row r="19" spans="1:10" ht="15" x14ac:dyDescent="0.25">
      <c r="A19" s="28"/>
      <c r="B19" s="28"/>
      <c r="C19" s="28"/>
      <c r="D19" s="28"/>
      <c r="E19" s="28"/>
      <c r="F19" s="28"/>
      <c r="G19" s="28"/>
      <c r="H19" s="28"/>
      <c r="I19" s="28"/>
      <c r="J19" s="28"/>
    </row>
    <row r="20" spans="1:10" s="208" customFormat="1" ht="13.15" customHeight="1" x14ac:dyDescent="0.2">
      <c r="A20" s="236" t="s">
        <v>418</v>
      </c>
      <c r="B20" s="237"/>
      <c r="C20" s="237"/>
      <c r="D20" s="237"/>
      <c r="E20" s="237"/>
      <c r="F20" s="237"/>
      <c r="G20" s="237"/>
      <c r="H20" s="237"/>
      <c r="I20" s="237"/>
      <c r="J20" s="237"/>
    </row>
    <row r="21" spans="1:10" s="208" customFormat="1" ht="13.15" customHeight="1" x14ac:dyDescent="0.2">
      <c r="A21" s="237"/>
      <c r="B21" s="237"/>
      <c r="C21" s="237"/>
      <c r="D21" s="237"/>
      <c r="E21" s="237"/>
      <c r="F21" s="237"/>
      <c r="G21" s="237"/>
      <c r="H21" s="237"/>
      <c r="I21" s="237"/>
      <c r="J21" s="237"/>
    </row>
    <row r="22" spans="1:10" s="208" customFormat="1" ht="13.15" customHeight="1" x14ac:dyDescent="0.2">
      <c r="A22" s="237"/>
      <c r="B22" s="237"/>
      <c r="C22" s="237"/>
      <c r="D22" s="237"/>
      <c r="E22" s="237"/>
      <c r="F22" s="237"/>
      <c r="G22" s="237"/>
      <c r="H22" s="237"/>
      <c r="I22" s="237"/>
      <c r="J22" s="237"/>
    </row>
    <row r="23" spans="1:10" s="208" customFormat="1" ht="13.15" customHeight="1" x14ac:dyDescent="0.2">
      <c r="A23" s="237"/>
      <c r="B23" s="237"/>
      <c r="C23" s="237"/>
      <c r="D23" s="237"/>
      <c r="E23" s="237"/>
      <c r="F23" s="237"/>
      <c r="G23" s="237"/>
      <c r="H23" s="237"/>
      <c r="I23" s="237"/>
      <c r="J23" s="237"/>
    </row>
    <row r="24" spans="1:10" s="208" customFormat="1" ht="13.15" customHeight="1" x14ac:dyDescent="0.2">
      <c r="A24" s="237"/>
      <c r="B24" s="237"/>
      <c r="C24" s="237"/>
      <c r="D24" s="237"/>
      <c r="E24" s="237"/>
      <c r="F24" s="237"/>
      <c r="G24" s="237"/>
      <c r="H24" s="237"/>
      <c r="I24" s="237"/>
      <c r="J24" s="237"/>
    </row>
    <row r="25" spans="1:10" s="208" customFormat="1" ht="13.15" customHeight="1" x14ac:dyDescent="0.2">
      <c r="A25" s="237"/>
      <c r="B25" s="237"/>
      <c r="C25" s="237"/>
      <c r="D25" s="237"/>
      <c r="E25" s="237"/>
      <c r="F25" s="237"/>
      <c r="G25" s="237"/>
      <c r="H25" s="237"/>
      <c r="I25" s="237"/>
      <c r="J25" s="237"/>
    </row>
    <row r="26" spans="1:10" s="208" customFormat="1" ht="13.15" customHeight="1" x14ac:dyDescent="0.2">
      <c r="A26" s="237"/>
      <c r="B26" s="237"/>
      <c r="C26" s="237"/>
      <c r="D26" s="237"/>
      <c r="E26" s="237"/>
      <c r="F26" s="237"/>
      <c r="G26" s="237"/>
      <c r="H26" s="237"/>
      <c r="I26" s="237"/>
      <c r="J26" s="237"/>
    </row>
    <row r="27" spans="1:10" s="208" customFormat="1" ht="13.15" customHeight="1" x14ac:dyDescent="0.2">
      <c r="A27" s="237"/>
      <c r="B27" s="237"/>
      <c r="C27" s="237"/>
      <c r="D27" s="237"/>
      <c r="E27" s="237"/>
      <c r="F27" s="237"/>
      <c r="G27" s="237"/>
      <c r="H27" s="237"/>
      <c r="I27" s="237"/>
      <c r="J27" s="237"/>
    </row>
    <row r="28" spans="1:10" s="208" customFormat="1" ht="13.15" customHeight="1" x14ac:dyDescent="0.2">
      <c r="A28" s="237"/>
      <c r="B28" s="237"/>
      <c r="C28" s="237"/>
      <c r="D28" s="237"/>
      <c r="E28" s="237"/>
      <c r="F28" s="237"/>
      <c r="G28" s="237"/>
      <c r="H28" s="237"/>
      <c r="I28" s="237"/>
      <c r="J28" s="237"/>
    </row>
    <row r="29" spans="1:10" s="208" customFormat="1" ht="13.15" customHeight="1" x14ac:dyDescent="0.2">
      <c r="A29" s="237"/>
      <c r="B29" s="237"/>
      <c r="C29" s="237"/>
      <c r="D29" s="237"/>
      <c r="E29" s="237"/>
      <c r="F29" s="237"/>
      <c r="G29" s="237"/>
      <c r="H29" s="237"/>
      <c r="I29" s="237"/>
      <c r="J29" s="237"/>
    </row>
    <row r="30" spans="1:10" s="208" customFormat="1" ht="13.15" customHeight="1" x14ac:dyDescent="0.2">
      <c r="A30" s="237"/>
      <c r="B30" s="237"/>
      <c r="C30" s="237"/>
      <c r="D30" s="237"/>
      <c r="E30" s="237"/>
      <c r="F30" s="237"/>
      <c r="G30" s="237"/>
      <c r="H30" s="237"/>
      <c r="I30" s="237"/>
      <c r="J30" s="237"/>
    </row>
    <row r="31" spans="1:10" s="208" customFormat="1" ht="13.15" customHeight="1" x14ac:dyDescent="0.2">
      <c r="A31" s="237"/>
      <c r="B31" s="237"/>
      <c r="C31" s="237"/>
      <c r="D31" s="237"/>
      <c r="E31" s="237"/>
      <c r="F31" s="237"/>
      <c r="G31" s="237"/>
      <c r="H31" s="237"/>
      <c r="I31" s="237"/>
      <c r="J31" s="237"/>
    </row>
    <row r="32" spans="1:10" s="208" customFormat="1" ht="13.15" customHeight="1" x14ac:dyDescent="0.2">
      <c r="A32" s="237"/>
      <c r="B32" s="237"/>
      <c r="C32" s="237"/>
      <c r="D32" s="237"/>
      <c r="E32" s="237"/>
      <c r="F32" s="237"/>
      <c r="G32" s="237"/>
      <c r="H32" s="237"/>
      <c r="I32" s="237"/>
      <c r="J32" s="237"/>
    </row>
    <row r="33" spans="1:10" s="208" customFormat="1" ht="13.15" customHeight="1" x14ac:dyDescent="0.2">
      <c r="A33" s="237"/>
      <c r="B33" s="237"/>
      <c r="C33" s="237"/>
      <c r="D33" s="237"/>
      <c r="E33" s="237"/>
      <c r="F33" s="237"/>
      <c r="G33" s="237"/>
      <c r="H33" s="237"/>
      <c r="I33" s="237"/>
      <c r="J33" s="237"/>
    </row>
    <row r="34" spans="1:10" s="208" customFormat="1" ht="13.15" customHeight="1" x14ac:dyDescent="0.2">
      <c r="A34" s="237"/>
      <c r="B34" s="237"/>
      <c r="C34" s="237"/>
      <c r="D34" s="237"/>
      <c r="E34" s="237"/>
      <c r="F34" s="237"/>
      <c r="G34" s="237"/>
      <c r="H34" s="237"/>
      <c r="I34" s="237"/>
      <c r="J34" s="237"/>
    </row>
    <row r="35" spans="1:10" s="208" customFormat="1" ht="13.15" customHeight="1" x14ac:dyDescent="0.2">
      <c r="A35" s="237"/>
      <c r="B35" s="237"/>
      <c r="C35" s="237"/>
      <c r="D35" s="237"/>
      <c r="E35" s="237"/>
      <c r="F35" s="237"/>
      <c r="G35" s="237"/>
      <c r="H35" s="237"/>
      <c r="I35" s="237"/>
      <c r="J35" s="237"/>
    </row>
    <row r="36" spans="1:10" s="208" customFormat="1" ht="13.15" customHeight="1" x14ac:dyDescent="0.2">
      <c r="A36" s="237"/>
      <c r="B36" s="237"/>
      <c r="C36" s="237"/>
      <c r="D36" s="237"/>
      <c r="E36" s="237"/>
      <c r="F36" s="237"/>
      <c r="G36" s="237"/>
      <c r="H36" s="237"/>
      <c r="I36" s="237"/>
      <c r="J36" s="237"/>
    </row>
    <row r="37" spans="1:10" s="208" customFormat="1" ht="13.15" customHeight="1" x14ac:dyDescent="0.2">
      <c r="A37" s="237"/>
      <c r="B37" s="237"/>
      <c r="C37" s="237"/>
      <c r="D37" s="237"/>
      <c r="E37" s="237"/>
      <c r="F37" s="237"/>
      <c r="G37" s="237"/>
      <c r="H37" s="237"/>
      <c r="I37" s="237"/>
      <c r="J37" s="237"/>
    </row>
    <row r="38" spans="1:10" s="208" customFormat="1" ht="13.15" customHeight="1" x14ac:dyDescent="0.2">
      <c r="A38" s="237"/>
      <c r="B38" s="237"/>
      <c r="C38" s="237"/>
      <c r="D38" s="237"/>
      <c r="E38" s="237"/>
      <c r="F38" s="237"/>
      <c r="G38" s="237"/>
      <c r="H38" s="237"/>
      <c r="I38" s="237"/>
      <c r="J38" s="237"/>
    </row>
    <row r="39" spans="1:10" s="208" customFormat="1" ht="13.15" customHeight="1" x14ac:dyDescent="0.2">
      <c r="A39" s="237"/>
      <c r="B39" s="237"/>
      <c r="C39" s="237"/>
      <c r="D39" s="237"/>
      <c r="E39" s="237"/>
      <c r="F39" s="237"/>
      <c r="G39" s="237"/>
      <c r="H39" s="237"/>
      <c r="I39" s="237"/>
      <c r="J39" s="237"/>
    </row>
    <row r="40" spans="1:10" s="208" customFormat="1" ht="13.15" customHeight="1" x14ac:dyDescent="0.2">
      <c r="A40" s="237"/>
      <c r="B40" s="237"/>
      <c r="C40" s="237"/>
      <c r="D40" s="237"/>
      <c r="E40" s="237"/>
      <c r="F40" s="237"/>
      <c r="G40" s="237"/>
      <c r="H40" s="237"/>
      <c r="I40" s="237"/>
      <c r="J40" s="237"/>
    </row>
    <row r="41" spans="1:10" s="208" customFormat="1" ht="13.15" customHeight="1" x14ac:dyDescent="0.2">
      <c r="A41" s="237"/>
      <c r="B41" s="237"/>
      <c r="C41" s="237"/>
      <c r="D41" s="237"/>
      <c r="E41" s="237"/>
      <c r="F41" s="237"/>
      <c r="G41" s="237"/>
      <c r="H41" s="237"/>
      <c r="I41" s="237"/>
      <c r="J41" s="237"/>
    </row>
    <row r="42" spans="1:10" s="208" customFormat="1" ht="13.15" customHeight="1" x14ac:dyDescent="0.2">
      <c r="A42" s="237"/>
      <c r="B42" s="237"/>
      <c r="C42" s="237"/>
      <c r="D42" s="237"/>
      <c r="E42" s="237"/>
      <c r="F42" s="237"/>
      <c r="G42" s="237"/>
      <c r="H42" s="237"/>
      <c r="I42" s="237"/>
      <c r="J42" s="237"/>
    </row>
    <row r="43" spans="1:10" s="208" customFormat="1" ht="13.15" customHeight="1" x14ac:dyDescent="0.2">
      <c r="A43" s="237"/>
      <c r="B43" s="237"/>
      <c r="C43" s="237"/>
      <c r="D43" s="237"/>
      <c r="E43" s="237"/>
      <c r="F43" s="237"/>
      <c r="G43" s="237"/>
      <c r="H43" s="237"/>
      <c r="I43" s="237"/>
      <c r="J43" s="237"/>
    </row>
    <row r="44" spans="1:10" s="208" customFormat="1" ht="13.15" customHeight="1" x14ac:dyDescent="0.2">
      <c r="A44" s="237"/>
      <c r="B44" s="237"/>
      <c r="C44" s="237"/>
      <c r="D44" s="237"/>
      <c r="E44" s="237"/>
      <c r="F44" s="237"/>
      <c r="G44" s="237"/>
      <c r="H44" s="237"/>
      <c r="I44" s="237"/>
      <c r="J44" s="237"/>
    </row>
    <row r="45" spans="1:10" s="208" customFormat="1" ht="13.15" customHeight="1" x14ac:dyDescent="0.2">
      <c r="A45" s="237"/>
      <c r="B45" s="237"/>
      <c r="C45" s="237"/>
      <c r="D45" s="237"/>
      <c r="E45" s="237"/>
      <c r="F45" s="237"/>
      <c r="G45" s="237"/>
      <c r="H45" s="237"/>
      <c r="I45" s="237"/>
      <c r="J45" s="237"/>
    </row>
    <row r="46" spans="1:10" s="208" customFormat="1" ht="13.15" customHeight="1" x14ac:dyDescent="0.2">
      <c r="A46" s="237"/>
      <c r="B46" s="237"/>
      <c r="C46" s="237"/>
      <c r="D46" s="237"/>
      <c r="E46" s="237"/>
      <c r="F46" s="237"/>
      <c r="G46" s="237"/>
      <c r="H46" s="237"/>
      <c r="I46" s="237"/>
      <c r="J46" s="237"/>
    </row>
    <row r="47" spans="1:10" s="208" customFormat="1" ht="13.15" customHeight="1" x14ac:dyDescent="0.2">
      <c r="A47" s="237"/>
      <c r="B47" s="237"/>
      <c r="C47" s="237"/>
      <c r="D47" s="237"/>
      <c r="E47" s="237"/>
      <c r="F47" s="237"/>
      <c r="G47" s="237"/>
      <c r="H47" s="237"/>
      <c r="I47" s="237"/>
      <c r="J47" s="237"/>
    </row>
    <row r="48" spans="1:10" s="208" customFormat="1" ht="13.15" customHeight="1" x14ac:dyDescent="0.2">
      <c r="A48" s="237"/>
      <c r="B48" s="237"/>
      <c r="C48" s="237"/>
      <c r="D48" s="237"/>
      <c r="E48" s="237"/>
      <c r="F48" s="237"/>
      <c r="G48" s="237"/>
      <c r="H48" s="237"/>
      <c r="I48" s="237"/>
      <c r="J48" s="237"/>
    </row>
    <row r="49" spans="1:10" s="208" customFormat="1" ht="13.15" customHeight="1" x14ac:dyDescent="0.2">
      <c r="A49" s="237"/>
      <c r="B49" s="237"/>
      <c r="C49" s="237"/>
      <c r="D49" s="237"/>
      <c r="E49" s="237"/>
      <c r="F49" s="237"/>
      <c r="G49" s="237"/>
      <c r="H49" s="237"/>
      <c r="I49" s="237"/>
      <c r="J49" s="237"/>
    </row>
    <row r="50" spans="1:10" s="208" customFormat="1" ht="13.15" customHeight="1" x14ac:dyDescent="0.2">
      <c r="A50" s="237"/>
      <c r="B50" s="237"/>
      <c r="C50" s="237"/>
      <c r="D50" s="237"/>
      <c r="E50" s="237"/>
      <c r="F50" s="237"/>
      <c r="G50" s="237"/>
      <c r="H50" s="237"/>
      <c r="I50" s="237"/>
      <c r="J50" s="237"/>
    </row>
    <row r="51" spans="1:10" s="208" customFormat="1" ht="24" customHeight="1" x14ac:dyDescent="0.2">
      <c r="A51" s="237"/>
      <c r="B51" s="237"/>
      <c r="C51" s="237"/>
      <c r="D51" s="237"/>
      <c r="E51" s="237"/>
      <c r="F51" s="237"/>
      <c r="G51" s="237"/>
      <c r="H51" s="237"/>
      <c r="I51" s="237"/>
      <c r="J51" s="237"/>
    </row>
    <row r="52" spans="1:10" s="208" customFormat="1" ht="13.15" customHeight="1" x14ac:dyDescent="0.2">
      <c r="A52" s="237"/>
      <c r="B52" s="237"/>
      <c r="C52" s="237"/>
      <c r="D52" s="237"/>
      <c r="E52" s="237"/>
      <c r="F52" s="237"/>
      <c r="G52" s="237"/>
      <c r="H52" s="237"/>
      <c r="I52" s="237"/>
      <c r="J52" s="237"/>
    </row>
    <row r="53" spans="1:10" s="208" customFormat="1" ht="205.5" customHeight="1" x14ac:dyDescent="0.2">
      <c r="A53" s="237"/>
      <c r="B53" s="237"/>
      <c r="C53" s="237"/>
      <c r="D53" s="237"/>
      <c r="E53" s="237"/>
      <c r="F53" s="237"/>
      <c r="G53" s="237"/>
      <c r="H53" s="237"/>
      <c r="I53" s="237"/>
      <c r="J53" s="237"/>
    </row>
    <row r="54" spans="1:10" ht="15" x14ac:dyDescent="0.25">
      <c r="A54" s="28"/>
      <c r="B54" s="28"/>
      <c r="C54" s="28"/>
      <c r="D54" s="28"/>
      <c r="E54" s="28"/>
      <c r="F54" s="28"/>
      <c r="G54" s="28"/>
      <c r="H54" s="28"/>
      <c r="I54" s="28"/>
      <c r="J54" s="28"/>
    </row>
    <row r="55" spans="1:10" ht="15.75" x14ac:dyDescent="0.25">
      <c r="A55" s="223" t="s">
        <v>309</v>
      </c>
      <c r="B55" s="223"/>
      <c r="C55" s="223"/>
      <c r="D55" s="223"/>
      <c r="E55" s="223"/>
      <c r="F55" s="223"/>
      <c r="G55" s="223"/>
      <c r="H55" s="223"/>
      <c r="I55" s="223"/>
      <c r="J55" s="223"/>
    </row>
    <row r="56" spans="1:10" ht="15" x14ac:dyDescent="0.25">
      <c r="A56" s="28"/>
      <c r="B56" s="28"/>
      <c r="C56" s="28"/>
      <c r="D56" s="28"/>
      <c r="E56" s="28"/>
      <c r="F56" s="28"/>
      <c r="G56" s="28"/>
      <c r="H56" s="28"/>
      <c r="I56" s="28"/>
      <c r="J56" s="28"/>
    </row>
    <row r="57" spans="1:10" ht="15" x14ac:dyDescent="0.25">
      <c r="A57" s="225" t="s">
        <v>310</v>
      </c>
      <c r="B57" s="225"/>
      <c r="C57" s="225"/>
      <c r="D57" s="225"/>
      <c r="E57" s="225"/>
      <c r="F57" s="225"/>
      <c r="G57" s="225"/>
      <c r="H57" s="225"/>
      <c r="I57" s="225"/>
      <c r="J57" s="225"/>
    </row>
    <row r="58" spans="1:10" s="201" customFormat="1" ht="12.75" customHeight="1" x14ac:dyDescent="0.2">
      <c r="A58" s="238" t="s">
        <v>417</v>
      </c>
      <c r="B58" s="239"/>
      <c r="C58" s="239"/>
      <c r="D58" s="239"/>
      <c r="E58" s="239"/>
      <c r="F58" s="239"/>
      <c r="G58" s="239"/>
      <c r="H58" s="239"/>
      <c r="I58" s="239"/>
      <c r="J58" s="240"/>
    </row>
    <row r="59" spans="1:10" s="201" customFormat="1" ht="12.75" customHeight="1" x14ac:dyDescent="0.2">
      <c r="A59" s="241"/>
      <c r="B59" s="242"/>
      <c r="C59" s="242"/>
      <c r="D59" s="242"/>
      <c r="E59" s="242"/>
      <c r="F59" s="242"/>
      <c r="G59" s="242"/>
      <c r="H59" s="242"/>
      <c r="I59" s="242"/>
      <c r="J59" s="243"/>
    </row>
    <row r="60" spans="1:10" s="201" customFormat="1" ht="12.75" customHeight="1" x14ac:dyDescent="0.2">
      <c r="A60" s="241"/>
      <c r="B60" s="242"/>
      <c r="C60" s="242"/>
      <c r="D60" s="242"/>
      <c r="E60" s="242"/>
      <c r="F60" s="242"/>
      <c r="G60" s="242"/>
      <c r="H60" s="242"/>
      <c r="I60" s="242"/>
      <c r="J60" s="243"/>
    </row>
    <row r="61" spans="1:10" s="201" customFormat="1" ht="12.75" customHeight="1" x14ac:dyDescent="0.2">
      <c r="A61" s="241"/>
      <c r="B61" s="242"/>
      <c r="C61" s="242"/>
      <c r="D61" s="242"/>
      <c r="E61" s="242"/>
      <c r="F61" s="242"/>
      <c r="G61" s="242"/>
      <c r="H61" s="242"/>
      <c r="I61" s="242"/>
      <c r="J61" s="243"/>
    </row>
    <row r="62" spans="1:10" s="201" customFormat="1" ht="12.75" customHeight="1" x14ac:dyDescent="0.2">
      <c r="A62" s="241"/>
      <c r="B62" s="242"/>
      <c r="C62" s="242"/>
      <c r="D62" s="242"/>
      <c r="E62" s="242"/>
      <c r="F62" s="242"/>
      <c r="G62" s="242"/>
      <c r="H62" s="242"/>
      <c r="I62" s="242"/>
      <c r="J62" s="243"/>
    </row>
    <row r="63" spans="1:10" s="201" customFormat="1" ht="12.75" customHeight="1" x14ac:dyDescent="0.2">
      <c r="A63" s="241"/>
      <c r="B63" s="242"/>
      <c r="C63" s="242"/>
      <c r="D63" s="242"/>
      <c r="E63" s="242"/>
      <c r="F63" s="242"/>
      <c r="G63" s="242"/>
      <c r="H63" s="242"/>
      <c r="I63" s="242"/>
      <c r="J63" s="243"/>
    </row>
    <row r="64" spans="1:10" s="201" customFormat="1" ht="12.75" customHeight="1" x14ac:dyDescent="0.2">
      <c r="A64" s="244"/>
      <c r="B64" s="245"/>
      <c r="C64" s="245"/>
      <c r="D64" s="245"/>
      <c r="E64" s="245"/>
      <c r="F64" s="245"/>
      <c r="G64" s="245"/>
      <c r="H64" s="245"/>
      <c r="I64" s="245"/>
      <c r="J64" s="246"/>
    </row>
    <row r="65" spans="1:12" ht="15" x14ac:dyDescent="0.25">
      <c r="A65" s="28"/>
      <c r="B65" s="28"/>
      <c r="C65" s="28"/>
      <c r="D65" s="28"/>
      <c r="E65" s="28"/>
      <c r="F65" s="28"/>
      <c r="G65" s="28"/>
      <c r="H65" s="28"/>
      <c r="I65" s="28"/>
      <c r="J65" s="28"/>
    </row>
    <row r="66" spans="1:12" ht="15" x14ac:dyDescent="0.25">
      <c r="A66" s="225" t="s">
        <v>311</v>
      </c>
      <c r="B66" s="225"/>
      <c r="C66" s="225"/>
      <c r="D66" s="225"/>
      <c r="E66" s="225"/>
      <c r="F66" s="225"/>
      <c r="G66" s="225"/>
      <c r="H66" s="225"/>
      <c r="I66" s="225"/>
      <c r="J66" s="225"/>
    </row>
    <row r="67" spans="1:12" s="202" customFormat="1" x14ac:dyDescent="0.2">
      <c r="A67" s="247" t="s">
        <v>340</v>
      </c>
      <c r="B67" s="248"/>
      <c r="C67" s="248"/>
      <c r="D67" s="248"/>
      <c r="E67" s="248"/>
      <c r="F67" s="248"/>
      <c r="G67" s="248"/>
      <c r="H67" s="248"/>
      <c r="I67" s="248"/>
      <c r="J67" s="248"/>
      <c r="L67" s="201"/>
    </row>
    <row r="68" spans="1:12" s="202" customFormat="1" x14ac:dyDescent="0.2">
      <c r="A68" s="248"/>
      <c r="B68" s="248"/>
      <c r="C68" s="248"/>
      <c r="D68" s="248"/>
      <c r="E68" s="248"/>
      <c r="F68" s="248"/>
      <c r="G68" s="248"/>
      <c r="H68" s="248"/>
      <c r="I68" s="248"/>
      <c r="J68" s="248"/>
    </row>
    <row r="69" spans="1:12" s="202" customFormat="1" x14ac:dyDescent="0.2">
      <c r="A69" s="248"/>
      <c r="B69" s="248"/>
      <c r="C69" s="248"/>
      <c r="D69" s="248"/>
      <c r="E69" s="248"/>
      <c r="F69" s="248"/>
      <c r="G69" s="248"/>
      <c r="H69" s="248"/>
      <c r="I69" s="248"/>
      <c r="J69" s="248"/>
    </row>
    <row r="70" spans="1:12" s="202" customFormat="1" x14ac:dyDescent="0.2">
      <c r="A70" s="248"/>
      <c r="B70" s="248"/>
      <c r="C70" s="248"/>
      <c r="D70" s="248"/>
      <c r="E70" s="248"/>
      <c r="F70" s="248"/>
      <c r="G70" s="248"/>
      <c r="H70" s="248"/>
      <c r="I70" s="248"/>
      <c r="J70" s="248"/>
    </row>
    <row r="71" spans="1:12" s="202" customFormat="1" x14ac:dyDescent="0.2">
      <c r="A71" s="248"/>
      <c r="B71" s="248"/>
      <c r="C71" s="248"/>
      <c r="D71" s="248"/>
      <c r="E71" s="248"/>
      <c r="F71" s="248"/>
      <c r="G71" s="248"/>
      <c r="H71" s="248"/>
      <c r="I71" s="248"/>
      <c r="J71" s="248"/>
    </row>
    <row r="72" spans="1:12" s="202" customFormat="1" x14ac:dyDescent="0.2">
      <c r="A72" s="248"/>
      <c r="B72" s="248"/>
      <c r="C72" s="248"/>
      <c r="D72" s="248"/>
      <c r="E72" s="248"/>
      <c r="F72" s="248"/>
      <c r="G72" s="248"/>
      <c r="H72" s="248"/>
      <c r="I72" s="248"/>
      <c r="J72" s="248"/>
    </row>
    <row r="73" spans="1:12" s="202" customFormat="1" x14ac:dyDescent="0.2">
      <c r="A73" s="248"/>
      <c r="B73" s="248"/>
      <c r="C73" s="248"/>
      <c r="D73" s="248"/>
      <c r="E73" s="248"/>
      <c r="F73" s="248"/>
      <c r="G73" s="248"/>
      <c r="H73" s="248"/>
      <c r="I73" s="248"/>
      <c r="J73" s="248"/>
    </row>
    <row r="74" spans="1:12" ht="15" x14ac:dyDescent="0.25">
      <c r="A74" s="28"/>
      <c r="B74" s="28"/>
      <c r="C74" s="28"/>
      <c r="D74" s="28"/>
      <c r="E74" s="28"/>
      <c r="F74" s="28"/>
      <c r="G74" s="28"/>
      <c r="H74" s="28"/>
      <c r="I74" s="28"/>
      <c r="J74" s="28"/>
    </row>
    <row r="75" spans="1:12" ht="15.75" x14ac:dyDescent="0.25">
      <c r="A75" s="223" t="s">
        <v>312</v>
      </c>
      <c r="B75" s="223"/>
      <c r="C75" s="223"/>
      <c r="D75" s="223"/>
      <c r="E75" s="223"/>
      <c r="F75" s="223"/>
      <c r="G75" s="223"/>
      <c r="H75" s="223"/>
      <c r="I75" s="223"/>
      <c r="J75" s="223"/>
    </row>
    <row r="76" spans="1:12" ht="15" x14ac:dyDescent="0.25">
      <c r="A76" s="28"/>
      <c r="B76" s="28"/>
      <c r="C76" s="28"/>
      <c r="D76" s="28"/>
      <c r="E76" s="28"/>
      <c r="F76" s="28"/>
      <c r="G76" s="28"/>
      <c r="H76" s="28"/>
      <c r="I76" s="28"/>
      <c r="J76" s="28"/>
    </row>
    <row r="77" spans="1:12" x14ac:dyDescent="0.2">
      <c r="A77" s="226" t="s">
        <v>341</v>
      </c>
      <c r="B77" s="227"/>
      <c r="C77" s="227"/>
      <c r="D77" s="227"/>
      <c r="E77" s="227"/>
      <c r="F77" s="227"/>
      <c r="G77" s="227"/>
      <c r="H77" s="227"/>
      <c r="I77" s="227"/>
      <c r="J77" s="228"/>
    </row>
    <row r="78" spans="1:12" x14ac:dyDescent="0.2">
      <c r="A78" s="229"/>
      <c r="B78" s="230"/>
      <c r="C78" s="230"/>
      <c r="D78" s="230"/>
      <c r="E78" s="230"/>
      <c r="F78" s="230"/>
      <c r="G78" s="230"/>
      <c r="H78" s="230"/>
      <c r="I78" s="230"/>
      <c r="J78" s="231"/>
    </row>
    <row r="79" spans="1:12" x14ac:dyDescent="0.2">
      <c r="A79" s="229"/>
      <c r="B79" s="230"/>
      <c r="C79" s="230"/>
      <c r="D79" s="230"/>
      <c r="E79" s="230"/>
      <c r="F79" s="230"/>
      <c r="G79" s="230"/>
      <c r="H79" s="230"/>
      <c r="I79" s="230"/>
      <c r="J79" s="231"/>
    </row>
    <row r="80" spans="1:12" x14ac:dyDescent="0.2">
      <c r="A80" s="229"/>
      <c r="B80" s="230"/>
      <c r="C80" s="230"/>
      <c r="D80" s="230"/>
      <c r="E80" s="230"/>
      <c r="F80" s="230"/>
      <c r="G80" s="230"/>
      <c r="H80" s="230"/>
      <c r="I80" s="230"/>
      <c r="J80" s="231"/>
    </row>
    <row r="81" spans="1:10" x14ac:dyDescent="0.2">
      <c r="A81" s="229"/>
      <c r="B81" s="230"/>
      <c r="C81" s="230"/>
      <c r="D81" s="230"/>
      <c r="E81" s="230"/>
      <c r="F81" s="230"/>
      <c r="G81" s="230"/>
      <c r="H81" s="230"/>
      <c r="I81" s="230"/>
      <c r="J81" s="231"/>
    </row>
    <row r="82" spans="1:10" x14ac:dyDescent="0.2">
      <c r="A82" s="229"/>
      <c r="B82" s="230"/>
      <c r="C82" s="230"/>
      <c r="D82" s="230"/>
      <c r="E82" s="230"/>
      <c r="F82" s="230"/>
      <c r="G82" s="230"/>
      <c r="H82" s="230"/>
      <c r="I82" s="230"/>
      <c r="J82" s="231"/>
    </row>
    <row r="83" spans="1:10" x14ac:dyDescent="0.2">
      <c r="A83" s="229"/>
      <c r="B83" s="230"/>
      <c r="C83" s="230"/>
      <c r="D83" s="230"/>
      <c r="E83" s="230"/>
      <c r="F83" s="230"/>
      <c r="G83" s="230"/>
      <c r="H83" s="230"/>
      <c r="I83" s="230"/>
      <c r="J83" s="231"/>
    </row>
    <row r="84" spans="1:10" x14ac:dyDescent="0.2">
      <c r="A84" s="229"/>
      <c r="B84" s="230"/>
      <c r="C84" s="230"/>
      <c r="D84" s="230"/>
      <c r="E84" s="230"/>
      <c r="F84" s="230"/>
      <c r="G84" s="230"/>
      <c r="H84" s="230"/>
      <c r="I84" s="230"/>
      <c r="J84" s="231"/>
    </row>
    <row r="85" spans="1:10" x14ac:dyDescent="0.2">
      <c r="A85" s="229"/>
      <c r="B85" s="230"/>
      <c r="C85" s="230"/>
      <c r="D85" s="230"/>
      <c r="E85" s="230"/>
      <c r="F85" s="230"/>
      <c r="G85" s="230"/>
      <c r="H85" s="230"/>
      <c r="I85" s="230"/>
      <c r="J85" s="231"/>
    </row>
    <row r="86" spans="1:10" x14ac:dyDescent="0.2">
      <c r="A86" s="229"/>
      <c r="B86" s="230"/>
      <c r="C86" s="230"/>
      <c r="D86" s="230"/>
      <c r="E86" s="230"/>
      <c r="F86" s="230"/>
      <c r="G86" s="230"/>
      <c r="H86" s="230"/>
      <c r="I86" s="230"/>
      <c r="J86" s="231"/>
    </row>
    <row r="87" spans="1:10" x14ac:dyDescent="0.2">
      <c r="A87" s="229"/>
      <c r="B87" s="230"/>
      <c r="C87" s="230"/>
      <c r="D87" s="230"/>
      <c r="E87" s="230"/>
      <c r="F87" s="230"/>
      <c r="G87" s="230"/>
      <c r="H87" s="230"/>
      <c r="I87" s="230"/>
      <c r="J87" s="231"/>
    </row>
    <row r="88" spans="1:10" x14ac:dyDescent="0.2">
      <c r="A88" s="229"/>
      <c r="B88" s="230"/>
      <c r="C88" s="230"/>
      <c r="D88" s="230"/>
      <c r="E88" s="230"/>
      <c r="F88" s="230"/>
      <c r="G88" s="230"/>
      <c r="H88" s="230"/>
      <c r="I88" s="230"/>
      <c r="J88" s="231"/>
    </row>
    <row r="89" spans="1:10" x14ac:dyDescent="0.2">
      <c r="A89" s="229"/>
      <c r="B89" s="230"/>
      <c r="C89" s="230"/>
      <c r="D89" s="230"/>
      <c r="E89" s="230"/>
      <c r="F89" s="230"/>
      <c r="G89" s="230"/>
      <c r="H89" s="230"/>
      <c r="I89" s="230"/>
      <c r="J89" s="231"/>
    </row>
    <row r="90" spans="1:10" x14ac:dyDescent="0.2">
      <c r="A90" s="232"/>
      <c r="B90" s="233"/>
      <c r="C90" s="233"/>
      <c r="D90" s="233"/>
      <c r="E90" s="233"/>
      <c r="F90" s="233"/>
      <c r="G90" s="233"/>
      <c r="H90" s="233"/>
      <c r="I90" s="233"/>
      <c r="J90" s="234"/>
    </row>
    <row r="91" spans="1:10" ht="15" x14ac:dyDescent="0.25">
      <c r="A91" s="28"/>
      <c r="B91" s="28"/>
      <c r="C91" s="28"/>
      <c r="D91" s="28"/>
      <c r="E91" s="28"/>
      <c r="F91" s="28"/>
      <c r="G91" s="28"/>
      <c r="H91" s="28"/>
      <c r="I91" s="28"/>
      <c r="J91" s="28"/>
    </row>
    <row r="92" spans="1:10" ht="15.75" x14ac:dyDescent="0.25">
      <c r="A92" s="223" t="s">
        <v>313</v>
      </c>
      <c r="B92" s="223"/>
      <c r="C92" s="223"/>
      <c r="D92" s="223"/>
      <c r="E92" s="223"/>
      <c r="F92" s="223"/>
      <c r="G92" s="223"/>
      <c r="H92" s="223"/>
      <c r="I92" s="223"/>
      <c r="J92" s="223"/>
    </row>
    <row r="93" spans="1:10" ht="15" x14ac:dyDescent="0.25">
      <c r="A93" s="28"/>
      <c r="B93" s="28"/>
      <c r="C93" s="28"/>
      <c r="D93" s="28"/>
      <c r="E93" s="28"/>
      <c r="F93" s="28"/>
      <c r="G93" s="28"/>
      <c r="H93" s="28"/>
      <c r="I93" s="28"/>
      <c r="J93" s="28"/>
    </row>
    <row r="94" spans="1:10" s="204" customFormat="1" ht="13.15" customHeight="1" x14ac:dyDescent="0.2">
      <c r="A94" s="238" t="s">
        <v>412</v>
      </c>
      <c r="B94" s="253"/>
      <c r="C94" s="253"/>
      <c r="D94" s="253"/>
      <c r="E94" s="253"/>
      <c r="F94" s="253"/>
      <c r="G94" s="253"/>
      <c r="H94" s="253"/>
      <c r="I94" s="253"/>
      <c r="J94" s="254"/>
    </row>
    <row r="95" spans="1:10" ht="13.15" customHeight="1" x14ac:dyDescent="0.2">
      <c r="A95" s="255"/>
      <c r="B95" s="256"/>
      <c r="C95" s="256"/>
      <c r="D95" s="256"/>
      <c r="E95" s="256"/>
      <c r="F95" s="256"/>
      <c r="G95" s="256"/>
      <c r="H95" s="256"/>
      <c r="I95" s="256"/>
      <c r="J95" s="257"/>
    </row>
    <row r="96" spans="1:10" ht="13.15" customHeight="1" x14ac:dyDescent="0.2">
      <c r="A96" s="255"/>
      <c r="B96" s="256"/>
      <c r="C96" s="256"/>
      <c r="D96" s="256"/>
      <c r="E96" s="256"/>
      <c r="F96" s="256"/>
      <c r="G96" s="256"/>
      <c r="H96" s="256"/>
      <c r="I96" s="256"/>
      <c r="J96" s="257"/>
    </row>
    <row r="97" spans="1:10" ht="13.15" customHeight="1" x14ac:dyDescent="0.2">
      <c r="A97" s="255"/>
      <c r="B97" s="256"/>
      <c r="C97" s="256"/>
      <c r="D97" s="256"/>
      <c r="E97" s="256"/>
      <c r="F97" s="256"/>
      <c r="G97" s="256"/>
      <c r="H97" s="256"/>
      <c r="I97" s="256"/>
      <c r="J97" s="257"/>
    </row>
    <row r="98" spans="1:10" s="203" customFormat="1" ht="13.15" customHeight="1" x14ac:dyDescent="0.2">
      <c r="A98" s="255"/>
      <c r="B98" s="256"/>
      <c r="C98" s="256"/>
      <c r="D98" s="256"/>
      <c r="E98" s="256"/>
      <c r="F98" s="256"/>
      <c r="G98" s="256"/>
      <c r="H98" s="256"/>
      <c r="I98" s="256"/>
      <c r="J98" s="257"/>
    </row>
    <row r="99" spans="1:10" ht="13.15" customHeight="1" x14ac:dyDescent="0.2">
      <c r="A99" s="255"/>
      <c r="B99" s="256"/>
      <c r="C99" s="256"/>
      <c r="D99" s="256"/>
      <c r="E99" s="256"/>
      <c r="F99" s="256"/>
      <c r="G99" s="256"/>
      <c r="H99" s="256"/>
      <c r="I99" s="256"/>
      <c r="J99" s="257"/>
    </row>
    <row r="100" spans="1:10" ht="13.15" customHeight="1" x14ac:dyDescent="0.2">
      <c r="A100" s="255"/>
      <c r="B100" s="256"/>
      <c r="C100" s="256"/>
      <c r="D100" s="256"/>
      <c r="E100" s="256"/>
      <c r="F100" s="256"/>
      <c r="G100" s="256"/>
      <c r="H100" s="256"/>
      <c r="I100" s="256"/>
      <c r="J100" s="257"/>
    </row>
    <row r="101" spans="1:10" ht="13.15" customHeight="1" x14ac:dyDescent="0.2">
      <c r="A101" s="255"/>
      <c r="B101" s="256"/>
      <c r="C101" s="256"/>
      <c r="D101" s="256"/>
      <c r="E101" s="256"/>
      <c r="F101" s="256"/>
      <c r="G101" s="256"/>
      <c r="H101" s="256"/>
      <c r="I101" s="256"/>
      <c r="J101" s="257"/>
    </row>
    <row r="102" spans="1:10" ht="13.15" customHeight="1" x14ac:dyDescent="0.2">
      <c r="A102" s="255"/>
      <c r="B102" s="256"/>
      <c r="C102" s="256"/>
      <c r="D102" s="256"/>
      <c r="E102" s="256"/>
      <c r="F102" s="256"/>
      <c r="G102" s="256"/>
      <c r="H102" s="256"/>
      <c r="I102" s="256"/>
      <c r="J102" s="257"/>
    </row>
    <row r="103" spans="1:10" ht="13.15" customHeight="1" x14ac:dyDescent="0.2">
      <c r="A103" s="255"/>
      <c r="B103" s="256"/>
      <c r="C103" s="256"/>
      <c r="D103" s="256"/>
      <c r="E103" s="256"/>
      <c r="F103" s="256"/>
      <c r="G103" s="256"/>
      <c r="H103" s="256"/>
      <c r="I103" s="256"/>
      <c r="J103" s="257"/>
    </row>
    <row r="104" spans="1:10" ht="13.15" customHeight="1" x14ac:dyDescent="0.2">
      <c r="A104" s="255"/>
      <c r="B104" s="256"/>
      <c r="C104" s="256"/>
      <c r="D104" s="256"/>
      <c r="E104" s="256"/>
      <c r="F104" s="256"/>
      <c r="G104" s="256"/>
      <c r="H104" s="256"/>
      <c r="I104" s="256"/>
      <c r="J104" s="257"/>
    </row>
    <row r="105" spans="1:10" ht="13.15" customHeight="1" x14ac:dyDescent="0.2">
      <c r="A105" s="258"/>
      <c r="B105" s="259"/>
      <c r="C105" s="259"/>
      <c r="D105" s="259"/>
      <c r="E105" s="259"/>
      <c r="F105" s="259"/>
      <c r="G105" s="259"/>
      <c r="H105" s="259"/>
      <c r="I105" s="259"/>
      <c r="J105" s="260"/>
    </row>
    <row r="106" spans="1:10" ht="13.15" customHeight="1" x14ac:dyDescent="0.25">
      <c r="A106" s="205"/>
      <c r="B106" s="28"/>
      <c r="C106" s="28"/>
      <c r="D106" s="28"/>
      <c r="E106" s="28"/>
      <c r="F106" s="28"/>
      <c r="G106" s="28"/>
      <c r="H106" s="28"/>
      <c r="I106" s="28"/>
      <c r="J106" s="28"/>
    </row>
    <row r="107" spans="1:10" ht="13.15" customHeight="1" x14ac:dyDescent="0.25">
      <c r="A107" s="28"/>
      <c r="B107" s="28"/>
      <c r="C107" s="28"/>
      <c r="D107" s="28"/>
      <c r="E107" s="28"/>
      <c r="F107" s="28"/>
      <c r="G107" s="28"/>
      <c r="H107" s="28"/>
      <c r="I107" s="28"/>
      <c r="J107" s="28"/>
    </row>
    <row r="108" spans="1:10" ht="15.75" x14ac:dyDescent="0.25">
      <c r="A108" s="223" t="s">
        <v>314</v>
      </c>
      <c r="B108" s="223"/>
      <c r="C108" s="223"/>
      <c r="D108" s="223"/>
      <c r="E108" s="223"/>
      <c r="F108" s="223"/>
      <c r="G108" s="223"/>
      <c r="H108" s="223"/>
      <c r="I108" s="223"/>
      <c r="J108" s="223"/>
    </row>
    <row r="109" spans="1:10" ht="15" x14ac:dyDescent="0.25">
      <c r="A109" s="28"/>
      <c r="B109" s="28"/>
      <c r="C109" s="28"/>
      <c r="D109" s="28"/>
      <c r="E109" s="28"/>
      <c r="F109" s="28"/>
      <c r="G109" s="28"/>
      <c r="H109" s="28"/>
      <c r="I109" s="28"/>
      <c r="J109" s="28"/>
    </row>
    <row r="110" spans="1:10" x14ac:dyDescent="0.2">
      <c r="A110" s="261" t="s">
        <v>361</v>
      </c>
      <c r="B110" s="225"/>
      <c r="C110" s="225"/>
      <c r="D110" s="225"/>
      <c r="E110" s="225"/>
      <c r="F110" s="225"/>
      <c r="G110" s="225"/>
      <c r="H110" s="225"/>
      <c r="I110" s="225"/>
      <c r="J110" s="225"/>
    </row>
    <row r="111" spans="1:10" x14ac:dyDescent="0.2">
      <c r="A111" s="225"/>
      <c r="B111" s="225"/>
      <c r="C111" s="225"/>
      <c r="D111" s="225"/>
      <c r="E111" s="225"/>
      <c r="F111" s="225"/>
      <c r="G111" s="225"/>
      <c r="H111" s="225"/>
      <c r="I111" s="225"/>
      <c r="J111" s="225"/>
    </row>
    <row r="112" spans="1:10" x14ac:dyDescent="0.2">
      <c r="A112" s="225"/>
      <c r="B112" s="225"/>
      <c r="C112" s="225"/>
      <c r="D112" s="225"/>
      <c r="E112" s="225"/>
      <c r="F112" s="225"/>
      <c r="G112" s="225"/>
      <c r="H112" s="225"/>
      <c r="I112" s="225"/>
      <c r="J112" s="225"/>
    </row>
    <row r="113" spans="1:10" x14ac:dyDescent="0.2">
      <c r="A113" s="225"/>
      <c r="B113" s="225"/>
      <c r="C113" s="225"/>
      <c r="D113" s="225"/>
      <c r="E113" s="225"/>
      <c r="F113" s="225"/>
      <c r="G113" s="225"/>
      <c r="H113" s="225"/>
      <c r="I113" s="225"/>
      <c r="J113" s="225"/>
    </row>
    <row r="114" spans="1:10" x14ac:dyDescent="0.2">
      <c r="A114" s="225"/>
      <c r="B114" s="225"/>
      <c r="C114" s="225"/>
      <c r="D114" s="225"/>
      <c r="E114" s="225"/>
      <c r="F114" s="225"/>
      <c r="G114" s="225"/>
      <c r="H114" s="225"/>
      <c r="I114" s="225"/>
      <c r="J114" s="225"/>
    </row>
    <row r="115" spans="1:10" x14ac:dyDescent="0.2">
      <c r="A115" s="225"/>
      <c r="B115" s="225"/>
      <c r="C115" s="225"/>
      <c r="D115" s="225"/>
      <c r="E115" s="225"/>
      <c r="F115" s="225"/>
      <c r="G115" s="225"/>
      <c r="H115" s="225"/>
      <c r="I115" s="225"/>
      <c r="J115" s="225"/>
    </row>
    <row r="116" spans="1:10" x14ac:dyDescent="0.2">
      <c r="A116" s="225"/>
      <c r="B116" s="225"/>
      <c r="C116" s="225"/>
      <c r="D116" s="225"/>
      <c r="E116" s="225"/>
      <c r="F116" s="225"/>
      <c r="G116" s="225"/>
      <c r="H116" s="225"/>
      <c r="I116" s="225"/>
      <c r="J116" s="225"/>
    </row>
    <row r="117" spans="1:10" x14ac:dyDescent="0.2">
      <c r="A117" s="225"/>
      <c r="B117" s="225"/>
      <c r="C117" s="225"/>
      <c r="D117" s="225"/>
      <c r="E117" s="225"/>
      <c r="F117" s="225"/>
      <c r="G117" s="225"/>
      <c r="H117" s="225"/>
      <c r="I117" s="225"/>
      <c r="J117" s="225"/>
    </row>
    <row r="118" spans="1:10" x14ac:dyDescent="0.2">
      <c r="A118" s="225"/>
      <c r="B118" s="225"/>
      <c r="C118" s="225"/>
      <c r="D118" s="225"/>
      <c r="E118" s="225"/>
      <c r="F118" s="225"/>
      <c r="G118" s="225"/>
      <c r="H118" s="225"/>
      <c r="I118" s="225"/>
      <c r="J118" s="225"/>
    </row>
    <row r="119" spans="1:10" x14ac:dyDescent="0.2">
      <c r="A119" s="225"/>
      <c r="B119" s="225"/>
      <c r="C119" s="225"/>
      <c r="D119" s="225"/>
      <c r="E119" s="225"/>
      <c r="F119" s="225"/>
      <c r="G119" s="225"/>
      <c r="H119" s="225"/>
      <c r="I119" s="225"/>
      <c r="J119" s="225"/>
    </row>
    <row r="120" spans="1:10" x14ac:dyDescent="0.2">
      <c r="A120" s="225"/>
      <c r="B120" s="225"/>
      <c r="C120" s="225"/>
      <c r="D120" s="225"/>
      <c r="E120" s="225"/>
      <c r="F120" s="225"/>
      <c r="G120" s="225"/>
      <c r="H120" s="225"/>
      <c r="I120" s="225"/>
      <c r="J120" s="225"/>
    </row>
    <row r="121" spans="1:10" x14ac:dyDescent="0.2">
      <c r="A121" s="225"/>
      <c r="B121" s="225"/>
      <c r="C121" s="225"/>
      <c r="D121" s="225"/>
      <c r="E121" s="225"/>
      <c r="F121" s="225"/>
      <c r="G121" s="225"/>
      <c r="H121" s="225"/>
      <c r="I121" s="225"/>
      <c r="J121" s="225"/>
    </row>
    <row r="122" spans="1:10" x14ac:dyDescent="0.2">
      <c r="A122" s="225"/>
      <c r="B122" s="225"/>
      <c r="C122" s="225"/>
      <c r="D122" s="225"/>
      <c r="E122" s="225"/>
      <c r="F122" s="225"/>
      <c r="G122" s="225"/>
      <c r="H122" s="225"/>
      <c r="I122" s="225"/>
      <c r="J122" s="225"/>
    </row>
    <row r="123" spans="1:10" x14ac:dyDescent="0.2">
      <c r="A123" s="225"/>
      <c r="B123" s="225"/>
      <c r="C123" s="225"/>
      <c r="D123" s="225"/>
      <c r="E123" s="225"/>
      <c r="F123" s="225"/>
      <c r="G123" s="225"/>
      <c r="H123" s="225"/>
      <c r="I123" s="225"/>
      <c r="J123" s="225"/>
    </row>
    <row r="124" spans="1:10" x14ac:dyDescent="0.2">
      <c r="A124" s="225"/>
      <c r="B124" s="225"/>
      <c r="C124" s="225"/>
      <c r="D124" s="225"/>
      <c r="E124" s="225"/>
      <c r="F124" s="225"/>
      <c r="G124" s="225"/>
      <c r="H124" s="225"/>
      <c r="I124" s="225"/>
      <c r="J124" s="225"/>
    </row>
    <row r="125" spans="1:10" x14ac:dyDescent="0.2">
      <c r="A125" s="225"/>
      <c r="B125" s="225"/>
      <c r="C125" s="225"/>
      <c r="D125" s="225"/>
      <c r="E125" s="225"/>
      <c r="F125" s="225"/>
      <c r="G125" s="225"/>
      <c r="H125" s="225"/>
      <c r="I125" s="225"/>
      <c r="J125" s="225"/>
    </row>
    <row r="126" spans="1:10" x14ac:dyDescent="0.2">
      <c r="A126" s="225"/>
      <c r="B126" s="225"/>
      <c r="C126" s="225"/>
      <c r="D126" s="225"/>
      <c r="E126" s="225"/>
      <c r="F126" s="225"/>
      <c r="G126" s="225"/>
      <c r="H126" s="225"/>
      <c r="I126" s="225"/>
      <c r="J126" s="225"/>
    </row>
    <row r="127" spans="1:10" x14ac:dyDescent="0.2">
      <c r="A127" s="225"/>
      <c r="B127" s="225"/>
      <c r="C127" s="225"/>
      <c r="D127" s="225"/>
      <c r="E127" s="225"/>
      <c r="F127" s="225"/>
      <c r="G127" s="225"/>
      <c r="H127" s="225"/>
      <c r="I127" s="225"/>
      <c r="J127" s="225"/>
    </row>
    <row r="128" spans="1:10" x14ac:dyDescent="0.2">
      <c r="A128" s="225"/>
      <c r="B128" s="225"/>
      <c r="C128" s="225"/>
      <c r="D128" s="225"/>
      <c r="E128" s="225"/>
      <c r="F128" s="225"/>
      <c r="G128" s="225"/>
      <c r="H128" s="225"/>
      <c r="I128" s="225"/>
      <c r="J128" s="225"/>
    </row>
    <row r="129" spans="1:10" x14ac:dyDescent="0.2">
      <c r="A129" s="225"/>
      <c r="B129" s="225"/>
      <c r="C129" s="225"/>
      <c r="D129" s="225"/>
      <c r="E129" s="225"/>
      <c r="F129" s="225"/>
      <c r="G129" s="225"/>
      <c r="H129" s="225"/>
      <c r="I129" s="225"/>
      <c r="J129" s="225"/>
    </row>
    <row r="130" spans="1:10" x14ac:dyDescent="0.2">
      <c r="A130" s="225"/>
      <c r="B130" s="225"/>
      <c r="C130" s="225"/>
      <c r="D130" s="225"/>
      <c r="E130" s="225"/>
      <c r="F130" s="225"/>
      <c r="G130" s="225"/>
      <c r="H130" s="225"/>
      <c r="I130" s="225"/>
      <c r="J130" s="225"/>
    </row>
    <row r="131" spans="1:10" x14ac:dyDescent="0.2">
      <c r="A131" s="225"/>
      <c r="B131" s="225"/>
      <c r="C131" s="225"/>
      <c r="D131" s="225"/>
      <c r="E131" s="225"/>
      <c r="F131" s="225"/>
      <c r="G131" s="225"/>
      <c r="H131" s="225"/>
      <c r="I131" s="225"/>
      <c r="J131" s="225"/>
    </row>
    <row r="132" spans="1:10" x14ac:dyDescent="0.2">
      <c r="A132" s="225"/>
      <c r="B132" s="225"/>
      <c r="C132" s="225"/>
      <c r="D132" s="225"/>
      <c r="E132" s="225"/>
      <c r="F132" s="225"/>
      <c r="G132" s="225"/>
      <c r="H132" s="225"/>
      <c r="I132" s="225"/>
      <c r="J132" s="225"/>
    </row>
    <row r="133" spans="1:10" x14ac:dyDescent="0.2">
      <c r="A133" s="225"/>
      <c r="B133" s="225"/>
      <c r="C133" s="225"/>
      <c r="D133" s="225"/>
      <c r="E133" s="225"/>
      <c r="F133" s="225"/>
      <c r="G133" s="225"/>
      <c r="H133" s="225"/>
      <c r="I133" s="225"/>
      <c r="J133" s="225"/>
    </row>
    <row r="134" spans="1:10" x14ac:dyDescent="0.2">
      <c r="A134" s="225"/>
      <c r="B134" s="225"/>
      <c r="C134" s="225"/>
      <c r="D134" s="225"/>
      <c r="E134" s="225"/>
      <c r="F134" s="225"/>
      <c r="G134" s="225"/>
      <c r="H134" s="225"/>
      <c r="I134" s="225"/>
      <c r="J134" s="225"/>
    </row>
    <row r="135" spans="1:10" x14ac:dyDescent="0.2">
      <c r="A135" s="225"/>
      <c r="B135" s="225"/>
      <c r="C135" s="225"/>
      <c r="D135" s="225"/>
      <c r="E135" s="225"/>
      <c r="F135" s="225"/>
      <c r="G135" s="225"/>
      <c r="H135" s="225"/>
      <c r="I135" s="225"/>
      <c r="J135" s="225"/>
    </row>
    <row r="136" spans="1:10" ht="15" x14ac:dyDescent="0.25">
      <c r="A136" s="28"/>
      <c r="B136" s="28"/>
      <c r="C136" s="28"/>
      <c r="D136" s="28"/>
      <c r="E136" s="28"/>
      <c r="F136" s="28"/>
      <c r="G136" s="28"/>
      <c r="H136" s="28"/>
      <c r="I136" s="28"/>
      <c r="J136" s="28"/>
    </row>
    <row r="137" spans="1:10" ht="15.75" x14ac:dyDescent="0.25">
      <c r="A137" s="223" t="s">
        <v>315</v>
      </c>
      <c r="B137" s="223"/>
      <c r="C137" s="223"/>
      <c r="D137" s="223"/>
      <c r="E137" s="223"/>
      <c r="F137" s="223"/>
      <c r="G137" s="223"/>
      <c r="H137" s="223"/>
      <c r="I137" s="223"/>
      <c r="J137" s="223"/>
    </row>
    <row r="138" spans="1:10" ht="15" x14ac:dyDescent="0.25">
      <c r="A138" s="28"/>
      <c r="B138" s="28"/>
      <c r="C138" s="28"/>
      <c r="D138" s="28"/>
      <c r="E138" s="28"/>
      <c r="F138" s="28"/>
      <c r="G138" s="28"/>
      <c r="H138" s="28"/>
      <c r="I138" s="28"/>
      <c r="J138" s="28"/>
    </row>
    <row r="139" spans="1:10" ht="15" x14ac:dyDescent="0.25">
      <c r="A139" s="225"/>
      <c r="B139" s="225"/>
      <c r="C139" s="225"/>
      <c r="D139" s="262" t="s">
        <v>327</v>
      </c>
      <c r="E139" s="262"/>
      <c r="F139" s="262"/>
      <c r="G139" s="262"/>
      <c r="H139" s="262" t="s">
        <v>328</v>
      </c>
      <c r="I139" s="262"/>
      <c r="J139" s="262"/>
    </row>
    <row r="140" spans="1:10" ht="15" x14ac:dyDescent="0.25">
      <c r="A140" s="262" t="s">
        <v>329</v>
      </c>
      <c r="B140" s="262"/>
      <c r="C140" s="262"/>
      <c r="D140" s="252" t="s">
        <v>415</v>
      </c>
      <c r="E140" s="250"/>
      <c r="F140" s="250"/>
      <c r="G140" s="251"/>
      <c r="H140" s="252" t="s">
        <v>416</v>
      </c>
      <c r="I140" s="250"/>
      <c r="J140" s="251"/>
    </row>
    <row r="141" spans="1:10" ht="15" x14ac:dyDescent="0.25">
      <c r="A141" s="263" t="s">
        <v>316</v>
      </c>
      <c r="B141" s="263"/>
      <c r="C141" s="263"/>
      <c r="D141" s="252" t="s">
        <v>345</v>
      </c>
      <c r="E141" s="250"/>
      <c r="F141" s="250"/>
      <c r="G141" s="251"/>
      <c r="H141" s="249" t="s">
        <v>348</v>
      </c>
      <c r="I141" s="250"/>
      <c r="J141" s="251"/>
    </row>
    <row r="142" spans="1:10" ht="15" x14ac:dyDescent="0.25">
      <c r="A142" s="263"/>
      <c r="B142" s="263"/>
      <c r="C142" s="263"/>
      <c r="D142" s="252" t="s">
        <v>346</v>
      </c>
      <c r="E142" s="250"/>
      <c r="F142" s="250"/>
      <c r="G142" s="251"/>
      <c r="H142" s="252" t="s">
        <v>348</v>
      </c>
      <c r="I142" s="250"/>
      <c r="J142" s="251"/>
    </row>
    <row r="143" spans="1:10" ht="15" x14ac:dyDescent="0.25">
      <c r="A143" s="263"/>
      <c r="B143" s="263"/>
      <c r="C143" s="263"/>
      <c r="D143" s="252" t="s">
        <v>347</v>
      </c>
      <c r="E143" s="250"/>
      <c r="F143" s="250"/>
      <c r="G143" s="251"/>
      <c r="H143" s="182"/>
      <c r="I143" s="183" t="s">
        <v>348</v>
      </c>
      <c r="J143" s="184"/>
    </row>
    <row r="144" spans="1:10" ht="15" x14ac:dyDescent="0.25">
      <c r="A144" s="263"/>
      <c r="B144" s="263"/>
      <c r="C144" s="263"/>
      <c r="D144" s="252" t="s">
        <v>342</v>
      </c>
      <c r="E144" s="250"/>
      <c r="F144" s="250"/>
      <c r="G144" s="251"/>
      <c r="H144" s="182"/>
      <c r="I144" s="183" t="s">
        <v>344</v>
      </c>
      <c r="J144" s="184"/>
    </row>
    <row r="145" spans="1:10" ht="15" x14ac:dyDescent="0.25">
      <c r="A145" s="263"/>
      <c r="B145" s="263"/>
      <c r="C145" s="263"/>
      <c r="D145" s="252" t="s">
        <v>343</v>
      </c>
      <c r="E145" s="250"/>
      <c r="F145" s="250"/>
      <c r="G145" s="251"/>
      <c r="H145" s="182"/>
      <c r="I145" s="183" t="s">
        <v>344</v>
      </c>
      <c r="J145" s="184"/>
    </row>
    <row r="146" spans="1:10" ht="15" x14ac:dyDescent="0.25">
      <c r="A146" s="263" t="s">
        <v>317</v>
      </c>
      <c r="B146" s="263"/>
      <c r="C146" s="263"/>
      <c r="D146" s="252" t="s">
        <v>349</v>
      </c>
      <c r="E146" s="250"/>
      <c r="F146" s="250"/>
      <c r="G146" s="251"/>
      <c r="H146" s="182"/>
      <c r="I146" s="183" t="s">
        <v>348</v>
      </c>
      <c r="J146" s="184"/>
    </row>
    <row r="147" spans="1:10" ht="15" x14ac:dyDescent="0.25">
      <c r="A147" s="263"/>
      <c r="B147" s="263"/>
      <c r="C147" s="263"/>
      <c r="D147" s="252" t="s">
        <v>350</v>
      </c>
      <c r="E147" s="250"/>
      <c r="F147" s="250"/>
      <c r="G147" s="251"/>
      <c r="H147" s="182"/>
      <c r="I147" s="183" t="s">
        <v>344</v>
      </c>
      <c r="J147" s="184"/>
    </row>
    <row r="148" spans="1:10" ht="15" x14ac:dyDescent="0.25">
      <c r="A148" s="263"/>
      <c r="B148" s="263"/>
      <c r="C148" s="263"/>
      <c r="D148" s="252"/>
      <c r="E148" s="250"/>
      <c r="F148" s="250"/>
      <c r="G148" s="251"/>
      <c r="H148" s="182"/>
      <c r="I148" s="183"/>
      <c r="J148" s="184"/>
    </row>
    <row r="149" spans="1:10" ht="15" x14ac:dyDescent="0.25">
      <c r="A149" s="263"/>
      <c r="B149" s="263"/>
      <c r="C149" s="263"/>
      <c r="D149" s="28"/>
      <c r="E149" s="28"/>
      <c r="F149" s="28"/>
      <c r="G149" s="28"/>
      <c r="H149" s="28"/>
      <c r="I149" s="183"/>
      <c r="J149" s="184"/>
    </row>
    <row r="150" spans="1:10" ht="15.75" x14ac:dyDescent="0.25">
      <c r="A150" s="186" t="s">
        <v>318</v>
      </c>
      <c r="B150" s="186"/>
      <c r="C150" s="186"/>
      <c r="D150" s="186"/>
      <c r="E150" s="186"/>
      <c r="F150" s="186"/>
      <c r="G150" s="186"/>
      <c r="H150" s="186"/>
      <c r="I150" s="186"/>
      <c r="J150" s="186"/>
    </row>
    <row r="151" spans="1:10" ht="15" x14ac:dyDescent="0.25">
      <c r="A151" s="28" t="s">
        <v>351</v>
      </c>
      <c r="B151" s="28"/>
      <c r="C151" s="28"/>
      <c r="D151" s="185"/>
      <c r="E151" s="185"/>
      <c r="F151" s="185"/>
      <c r="G151" s="185"/>
      <c r="H151" s="185"/>
      <c r="I151" s="28"/>
      <c r="J151" s="28"/>
    </row>
    <row r="152" spans="1:10" ht="13.15" customHeight="1" x14ac:dyDescent="0.25">
      <c r="A152" s="185"/>
      <c r="B152" s="185"/>
      <c r="C152" s="185"/>
      <c r="D152" s="185"/>
      <c r="E152" s="185"/>
      <c r="F152" s="185"/>
      <c r="G152" s="185"/>
      <c r="H152" s="185"/>
      <c r="I152" s="185"/>
      <c r="J152" s="185"/>
    </row>
    <row r="153" spans="1:10" ht="13.15" customHeight="1" x14ac:dyDescent="0.25">
      <c r="A153" s="185"/>
      <c r="B153" s="185"/>
      <c r="C153" s="185"/>
      <c r="D153" s="185"/>
      <c r="E153" s="185"/>
      <c r="F153" s="185"/>
      <c r="G153" s="185"/>
      <c r="H153" s="185"/>
      <c r="I153" s="185"/>
      <c r="J153" s="185"/>
    </row>
    <row r="154" spans="1:10" ht="13.15" customHeight="1" x14ac:dyDescent="0.25">
      <c r="A154" s="185"/>
      <c r="B154" s="185"/>
      <c r="C154" s="185"/>
      <c r="D154" s="185"/>
      <c r="E154" s="185"/>
      <c r="F154" s="185"/>
      <c r="G154" s="185"/>
      <c r="H154" s="185"/>
      <c r="I154" s="185"/>
      <c r="J154" s="185"/>
    </row>
    <row r="155" spans="1:10" ht="13.15" customHeight="1" x14ac:dyDescent="0.25">
      <c r="A155" s="185"/>
      <c r="B155" s="185"/>
      <c r="C155" s="185"/>
      <c r="D155" s="185"/>
      <c r="E155" s="185"/>
      <c r="F155" s="185"/>
      <c r="G155" s="185"/>
      <c r="H155" s="185"/>
      <c r="I155" s="185"/>
      <c r="J155" s="185"/>
    </row>
    <row r="156" spans="1:10" ht="13.15" customHeight="1" x14ac:dyDescent="0.25">
      <c r="A156" s="185"/>
      <c r="B156" s="185"/>
      <c r="C156" s="185"/>
      <c r="D156" s="185"/>
      <c r="E156" s="185"/>
      <c r="F156" s="185"/>
      <c r="G156" s="185"/>
      <c r="H156" s="185"/>
      <c r="I156" s="185"/>
      <c r="J156" s="185"/>
    </row>
    <row r="157" spans="1:10" ht="13.15" customHeight="1" x14ac:dyDescent="0.25">
      <c r="A157" s="185"/>
      <c r="B157" s="185"/>
      <c r="C157" s="185"/>
      <c r="D157" s="28"/>
      <c r="E157" s="28"/>
      <c r="F157" s="28"/>
      <c r="G157" s="28"/>
      <c r="H157" s="28"/>
      <c r="I157" s="185"/>
      <c r="J157" s="185"/>
    </row>
    <row r="158" spans="1:10" ht="13.15" customHeight="1" x14ac:dyDescent="0.25">
      <c r="A158" s="28"/>
      <c r="B158" s="28"/>
      <c r="C158" s="28"/>
      <c r="D158" s="28"/>
      <c r="E158" s="28"/>
      <c r="F158" s="28"/>
      <c r="G158" s="28"/>
      <c r="H158" s="28"/>
      <c r="I158" s="28"/>
      <c r="J158" s="28"/>
    </row>
    <row r="159" spans="1:10" ht="15" x14ac:dyDescent="0.25">
      <c r="A159" s="28"/>
      <c r="B159" s="28"/>
      <c r="C159" s="28"/>
      <c r="D159" s="28"/>
      <c r="E159" s="28"/>
      <c r="F159" s="28"/>
      <c r="G159" s="28"/>
      <c r="H159" s="28"/>
      <c r="I159" s="28"/>
      <c r="J159" s="28"/>
    </row>
    <row r="160" spans="1:10" ht="15" x14ac:dyDescent="0.25">
      <c r="A160" s="28"/>
      <c r="B160" s="28"/>
      <c r="C160" s="28"/>
      <c r="D160" s="28"/>
      <c r="E160" s="28"/>
      <c r="F160" s="28"/>
      <c r="G160" s="28"/>
      <c r="H160" s="28"/>
      <c r="I160" s="28"/>
      <c r="J160" s="28"/>
    </row>
    <row r="161" spans="1:10" ht="15" x14ac:dyDescent="0.25">
      <c r="A161" s="28"/>
      <c r="B161" s="28"/>
      <c r="C161" s="28"/>
      <c r="D161" s="28"/>
      <c r="E161" s="28"/>
      <c r="F161" s="28"/>
      <c r="G161" s="28"/>
      <c r="H161" s="28"/>
      <c r="I161" s="28"/>
      <c r="J161" s="28"/>
    </row>
    <row r="162" spans="1:10" ht="15" x14ac:dyDescent="0.25">
      <c r="A162" s="28"/>
      <c r="B162" s="28"/>
      <c r="C162" s="28"/>
      <c r="D162" s="28"/>
      <c r="E162" s="28"/>
      <c r="F162" s="28"/>
      <c r="G162" s="28"/>
      <c r="H162" s="28"/>
      <c r="I162" s="28"/>
      <c r="J162" s="28"/>
    </row>
    <row r="163" spans="1:10" ht="15" x14ac:dyDescent="0.25">
      <c r="A163" s="28"/>
      <c r="B163" s="28"/>
      <c r="C163" s="28"/>
      <c r="D163" s="28"/>
      <c r="E163" s="28"/>
      <c r="F163" s="28"/>
      <c r="G163" s="28"/>
      <c r="H163" s="28"/>
      <c r="I163" s="28"/>
      <c r="J163" s="28"/>
    </row>
    <row r="164" spans="1:10" ht="15" x14ac:dyDescent="0.25">
      <c r="A164" s="28"/>
      <c r="B164" s="28"/>
      <c r="C164" s="28"/>
      <c r="D164" s="28"/>
      <c r="E164" s="28"/>
      <c r="F164" s="28"/>
      <c r="G164" s="28"/>
      <c r="H164" s="28"/>
      <c r="I164" s="28"/>
      <c r="J164" s="28"/>
    </row>
    <row r="165" spans="1:10" ht="15" x14ac:dyDescent="0.25">
      <c r="A165" s="28"/>
      <c r="B165" s="28"/>
      <c r="C165" s="28"/>
      <c r="D165" s="28"/>
      <c r="E165" s="28"/>
      <c r="F165" s="28"/>
      <c r="G165" s="28"/>
      <c r="H165" s="28"/>
      <c r="I165" s="28"/>
      <c r="J165" s="28"/>
    </row>
    <row r="166" spans="1:10" ht="15" x14ac:dyDescent="0.25">
      <c r="A166" s="28"/>
      <c r="B166" s="28"/>
      <c r="C166" s="28"/>
      <c r="D166" s="28"/>
      <c r="E166" s="28"/>
      <c r="F166" s="28"/>
      <c r="G166" s="28"/>
      <c r="H166" s="28"/>
      <c r="I166" s="28"/>
      <c r="J166" s="28"/>
    </row>
    <row r="167" spans="1:10" ht="15" x14ac:dyDescent="0.25">
      <c r="A167" s="28"/>
      <c r="B167" s="28"/>
      <c r="C167" s="28"/>
      <c r="D167" s="28"/>
      <c r="E167" s="28"/>
      <c r="F167" s="28"/>
      <c r="G167" s="28"/>
      <c r="H167" s="28"/>
      <c r="I167" s="28"/>
      <c r="J167" s="28"/>
    </row>
    <row r="168" spans="1:10" ht="15" x14ac:dyDescent="0.25">
      <c r="A168" s="28"/>
      <c r="B168" s="28"/>
      <c r="C168" s="28"/>
      <c r="D168" s="28"/>
      <c r="E168" s="28"/>
      <c r="F168" s="28"/>
      <c r="G168" s="28"/>
      <c r="H168" s="28"/>
      <c r="I168" s="28"/>
      <c r="J168" s="28"/>
    </row>
    <row r="169" spans="1:10" ht="15" x14ac:dyDescent="0.25">
      <c r="A169" s="28"/>
      <c r="B169" s="28"/>
      <c r="C169" s="28"/>
      <c r="D169" s="28"/>
      <c r="E169" s="28"/>
      <c r="F169" s="28"/>
      <c r="G169" s="28"/>
      <c r="H169" s="28"/>
      <c r="I169" s="28"/>
      <c r="J169" s="28"/>
    </row>
    <row r="170" spans="1:10" ht="15" x14ac:dyDescent="0.25">
      <c r="A170" s="28"/>
      <c r="B170" s="28"/>
      <c r="C170" s="28"/>
      <c r="D170" s="28"/>
      <c r="E170" s="28"/>
      <c r="F170" s="28"/>
      <c r="G170" s="28"/>
      <c r="H170" s="28"/>
      <c r="I170" s="28"/>
      <c r="J170" s="28"/>
    </row>
    <row r="171" spans="1:10" ht="15" x14ac:dyDescent="0.25">
      <c r="A171" s="28"/>
      <c r="B171" s="28"/>
      <c r="C171" s="28"/>
      <c r="D171" s="28"/>
      <c r="E171" s="28"/>
      <c r="F171" s="28"/>
      <c r="G171" s="28"/>
      <c r="H171" s="28"/>
      <c r="I171" s="28"/>
      <c r="J171" s="28"/>
    </row>
    <row r="172" spans="1:10" ht="15" x14ac:dyDescent="0.25">
      <c r="A172" s="28"/>
      <c r="B172" s="28"/>
      <c r="C172" s="28"/>
      <c r="D172" s="28"/>
      <c r="E172" s="28"/>
      <c r="F172" s="28"/>
      <c r="G172" s="28"/>
      <c r="H172" s="28"/>
      <c r="I172" s="28"/>
      <c r="J172" s="28"/>
    </row>
    <row r="173" spans="1:10" ht="15" x14ac:dyDescent="0.25">
      <c r="A173" s="28"/>
      <c r="B173" s="28"/>
      <c r="C173" s="28"/>
      <c r="D173" s="28"/>
      <c r="E173" s="28"/>
      <c r="F173" s="28"/>
      <c r="G173" s="28"/>
      <c r="H173" s="28"/>
      <c r="I173" s="28"/>
      <c r="J173" s="28"/>
    </row>
    <row r="174" spans="1:10" ht="15" x14ac:dyDescent="0.25">
      <c r="A174" s="28"/>
      <c r="B174" s="28"/>
      <c r="C174" s="28"/>
      <c r="D174" s="28"/>
      <c r="E174" s="28"/>
      <c r="F174" s="28"/>
      <c r="G174" s="28"/>
      <c r="H174" s="28"/>
      <c r="I174" s="28"/>
      <c r="J174" s="28"/>
    </row>
    <row r="175" spans="1:10" ht="15" x14ac:dyDescent="0.25">
      <c r="A175" s="28"/>
      <c r="B175" s="28"/>
      <c r="C175" s="28"/>
      <c r="D175" s="28"/>
      <c r="E175" s="28"/>
      <c r="F175" s="28"/>
      <c r="G175" s="28"/>
      <c r="H175" s="28"/>
      <c r="I175" s="28"/>
      <c r="J175" s="28"/>
    </row>
    <row r="176" spans="1:10" ht="15" x14ac:dyDescent="0.25">
      <c r="A176" s="28"/>
      <c r="B176" s="28"/>
      <c r="C176" s="28"/>
      <c r="D176" s="28"/>
      <c r="E176" s="28"/>
      <c r="F176" s="28"/>
      <c r="G176" s="28"/>
      <c r="H176" s="28"/>
      <c r="I176" s="28"/>
      <c r="J176" s="28"/>
    </row>
    <row r="177" spans="1:10" ht="15" x14ac:dyDescent="0.25">
      <c r="A177" s="28"/>
      <c r="B177" s="28"/>
      <c r="C177" s="28"/>
      <c r="D177" s="28"/>
      <c r="E177" s="28"/>
      <c r="F177" s="28"/>
      <c r="G177" s="28"/>
      <c r="H177" s="28"/>
      <c r="I177" s="28"/>
      <c r="J177" s="28"/>
    </row>
    <row r="178" spans="1:10" ht="15" x14ac:dyDescent="0.25">
      <c r="A178" s="28"/>
      <c r="B178" s="28"/>
      <c r="C178" s="28"/>
      <c r="D178" s="28"/>
      <c r="E178" s="28"/>
      <c r="F178" s="28"/>
      <c r="G178" s="28"/>
      <c r="H178" s="28"/>
      <c r="I178" s="28"/>
      <c r="J178" s="28"/>
    </row>
    <row r="179" spans="1:10" ht="15" x14ac:dyDescent="0.25">
      <c r="A179" s="28"/>
      <c r="B179" s="28"/>
      <c r="C179" s="28"/>
      <c r="D179" s="28"/>
      <c r="E179" s="28"/>
      <c r="F179" s="28"/>
      <c r="G179" s="28"/>
      <c r="H179" s="28"/>
      <c r="I179" s="28"/>
      <c r="J179" s="28"/>
    </row>
    <row r="180" spans="1:10" ht="15" x14ac:dyDescent="0.25">
      <c r="A180" s="28"/>
      <c r="B180" s="28"/>
      <c r="C180" s="28"/>
      <c r="D180" s="28"/>
      <c r="E180" s="28"/>
      <c r="F180" s="28"/>
      <c r="G180" s="28"/>
      <c r="H180" s="28"/>
      <c r="I180" s="28"/>
      <c r="J180" s="28"/>
    </row>
    <row r="181" spans="1:10" ht="15" x14ac:dyDescent="0.25">
      <c r="A181" s="28"/>
      <c r="B181" s="28"/>
      <c r="C181" s="28"/>
      <c r="D181" s="28"/>
      <c r="E181" s="28"/>
      <c r="F181" s="28"/>
      <c r="G181" s="28"/>
      <c r="H181" s="28"/>
      <c r="I181" s="28"/>
      <c r="J181" s="28"/>
    </row>
    <row r="182" spans="1:10" ht="15" x14ac:dyDescent="0.25">
      <c r="A182" s="28"/>
      <c r="B182" s="28"/>
      <c r="C182" s="28"/>
      <c r="D182" s="28"/>
      <c r="E182" s="28"/>
      <c r="F182" s="28"/>
      <c r="G182" s="28"/>
      <c r="H182" s="28"/>
      <c r="I182" s="28"/>
      <c r="J182" s="28"/>
    </row>
    <row r="183" spans="1:10" ht="15" x14ac:dyDescent="0.25">
      <c r="A183" s="28"/>
      <c r="B183" s="28"/>
      <c r="C183" s="28"/>
      <c r="D183" s="28"/>
      <c r="E183" s="28"/>
      <c r="F183" s="28"/>
      <c r="G183" s="28"/>
      <c r="H183" s="28"/>
      <c r="I183" s="28"/>
      <c r="J183" s="28"/>
    </row>
    <row r="184" spans="1:10" ht="15" x14ac:dyDescent="0.25">
      <c r="A184" s="28"/>
      <c r="B184" s="28"/>
      <c r="C184" s="28"/>
      <c r="D184" s="28"/>
      <c r="E184" s="28"/>
      <c r="F184" s="28"/>
      <c r="G184" s="28"/>
      <c r="H184" s="28"/>
      <c r="I184" s="28"/>
      <c r="J184" s="28"/>
    </row>
    <row r="185" spans="1:10" ht="15" x14ac:dyDescent="0.25">
      <c r="A185" s="28"/>
      <c r="B185" s="28"/>
      <c r="C185" s="28"/>
      <c r="D185" s="28"/>
      <c r="E185" s="28"/>
      <c r="F185" s="28"/>
      <c r="G185" s="28"/>
      <c r="H185" s="28"/>
      <c r="I185" s="28"/>
      <c r="J185" s="28"/>
    </row>
    <row r="186" spans="1:10" ht="15" x14ac:dyDescent="0.25">
      <c r="A186" s="28"/>
      <c r="B186" s="28"/>
      <c r="C186" s="28"/>
      <c r="D186" s="28"/>
      <c r="E186" s="28"/>
      <c r="F186" s="28"/>
      <c r="G186" s="28"/>
      <c r="H186" s="28"/>
      <c r="I186" s="28"/>
      <c r="J186" s="28"/>
    </row>
    <row r="187" spans="1:10" ht="15" x14ac:dyDescent="0.25">
      <c r="A187" s="28"/>
      <c r="B187" s="28"/>
      <c r="C187" s="28"/>
      <c r="D187" s="28"/>
      <c r="E187" s="28"/>
      <c r="F187" s="28"/>
      <c r="G187" s="28"/>
      <c r="H187" s="28"/>
      <c r="I187" s="28"/>
      <c r="J187" s="28"/>
    </row>
    <row r="188" spans="1:10" ht="15" x14ac:dyDescent="0.25">
      <c r="A188" s="28"/>
      <c r="B188" s="28"/>
      <c r="C188" s="28"/>
      <c r="D188" s="28"/>
      <c r="E188" s="28"/>
      <c r="F188" s="28"/>
      <c r="G188" s="28"/>
      <c r="H188" s="28"/>
      <c r="I188" s="28"/>
      <c r="J188" s="28"/>
    </row>
    <row r="189" spans="1:10" ht="15" x14ac:dyDescent="0.25">
      <c r="A189" s="28"/>
      <c r="B189" s="28"/>
      <c r="C189" s="28"/>
      <c r="D189" s="28"/>
      <c r="E189" s="28"/>
      <c r="F189" s="28"/>
      <c r="G189" s="28"/>
      <c r="H189" s="28"/>
      <c r="I189" s="28"/>
      <c r="J189" s="28"/>
    </row>
    <row r="190" spans="1:10" ht="15" x14ac:dyDescent="0.25">
      <c r="A190" s="28"/>
      <c r="B190" s="28"/>
      <c r="C190" s="28"/>
      <c r="D190" s="28"/>
      <c r="E190" s="28"/>
      <c r="F190" s="28"/>
      <c r="G190" s="28"/>
      <c r="H190" s="28"/>
      <c r="I190" s="28"/>
      <c r="J190" s="28"/>
    </row>
    <row r="191" spans="1:10" ht="15" x14ac:dyDescent="0.25">
      <c r="A191" s="28"/>
      <c r="B191" s="28"/>
      <c r="C191" s="28"/>
      <c r="D191" s="28"/>
      <c r="E191" s="28"/>
      <c r="F191" s="28"/>
      <c r="G191" s="28"/>
      <c r="H191" s="28"/>
      <c r="I191" s="28"/>
      <c r="J191" s="28"/>
    </row>
    <row r="192" spans="1:10" ht="15" x14ac:dyDescent="0.25">
      <c r="A192" s="28"/>
      <c r="B192" s="28"/>
      <c r="C192" s="28"/>
      <c r="D192" s="28"/>
      <c r="E192" s="28"/>
      <c r="F192" s="28"/>
      <c r="G192" s="28"/>
      <c r="H192" s="28"/>
      <c r="I192" s="28"/>
      <c r="J192" s="28"/>
    </row>
    <row r="193" spans="1:10" ht="15" x14ac:dyDescent="0.25">
      <c r="A193" s="28"/>
      <c r="B193" s="28"/>
      <c r="C193" s="28"/>
      <c r="D193" s="28"/>
      <c r="E193" s="28"/>
      <c r="F193" s="28"/>
      <c r="G193" s="28"/>
      <c r="H193" s="28"/>
      <c r="I193" s="28"/>
      <c r="J193" s="28"/>
    </row>
    <row r="194" spans="1:10" ht="15" x14ac:dyDescent="0.25">
      <c r="A194" s="28"/>
      <c r="B194" s="28"/>
      <c r="C194" s="28"/>
      <c r="D194" s="28"/>
      <c r="E194" s="28"/>
      <c r="F194" s="28"/>
      <c r="G194" s="28"/>
      <c r="H194" s="28"/>
      <c r="I194" s="28"/>
      <c r="J194" s="28"/>
    </row>
    <row r="195" spans="1:10" ht="15" x14ac:dyDescent="0.25">
      <c r="A195" s="28"/>
      <c r="B195" s="28"/>
      <c r="C195" s="28"/>
      <c r="D195" s="28"/>
      <c r="E195" s="28"/>
      <c r="F195" s="28"/>
      <c r="G195" s="28"/>
      <c r="H195" s="28"/>
      <c r="I195" s="28"/>
      <c r="J195" s="28"/>
    </row>
    <row r="196" spans="1:10" ht="15" x14ac:dyDescent="0.25">
      <c r="A196" s="28"/>
      <c r="B196" s="28"/>
      <c r="C196" s="28"/>
      <c r="D196" s="28"/>
      <c r="E196" s="28"/>
      <c r="F196" s="28"/>
      <c r="G196" s="28"/>
      <c r="H196" s="28"/>
      <c r="I196" s="28"/>
      <c r="J196" s="28"/>
    </row>
    <row r="197" spans="1:10" ht="15" x14ac:dyDescent="0.25">
      <c r="A197" s="28"/>
      <c r="B197" s="28"/>
      <c r="C197" s="28"/>
      <c r="D197" s="28"/>
      <c r="E197" s="28"/>
      <c r="F197" s="28"/>
      <c r="G197" s="28"/>
      <c r="H197" s="28"/>
      <c r="I197" s="28"/>
      <c r="J197" s="28"/>
    </row>
    <row r="198" spans="1:10" ht="15" x14ac:dyDescent="0.25">
      <c r="A198" s="28"/>
      <c r="B198" s="28"/>
      <c r="C198" s="28"/>
      <c r="D198" s="28"/>
      <c r="E198" s="28"/>
      <c r="F198" s="28"/>
      <c r="G198" s="28"/>
      <c r="H198" s="28"/>
      <c r="I198" s="28"/>
      <c r="J198" s="28"/>
    </row>
    <row r="199" spans="1:10" ht="15" x14ac:dyDescent="0.25">
      <c r="A199" s="28"/>
      <c r="B199" s="28"/>
      <c r="C199" s="28"/>
      <c r="D199" s="28"/>
      <c r="E199" s="28"/>
      <c r="F199" s="28"/>
      <c r="G199" s="28"/>
      <c r="H199" s="28"/>
      <c r="I199" s="28"/>
      <c r="J199" s="28"/>
    </row>
    <row r="200" spans="1:10" ht="15" x14ac:dyDescent="0.25">
      <c r="A200" s="28"/>
      <c r="B200" s="28"/>
      <c r="C200" s="28"/>
      <c r="D200" s="28"/>
      <c r="E200" s="28"/>
      <c r="F200" s="28"/>
      <c r="G200" s="28"/>
      <c r="H200" s="28"/>
      <c r="I200" s="28"/>
      <c r="J200" s="28"/>
    </row>
    <row r="201" spans="1:10" ht="15" x14ac:dyDescent="0.25">
      <c r="A201" s="28"/>
      <c r="B201" s="28"/>
      <c r="C201" s="28"/>
      <c r="D201" s="28"/>
      <c r="E201" s="28"/>
      <c r="F201" s="28"/>
      <c r="G201" s="28"/>
      <c r="H201" s="28"/>
      <c r="I201" s="28"/>
      <c r="J201" s="28"/>
    </row>
    <row r="202" spans="1:10" ht="15" x14ac:dyDescent="0.25">
      <c r="A202" s="28"/>
      <c r="B202" s="28"/>
      <c r="C202" s="28"/>
      <c r="D202" s="28"/>
      <c r="E202" s="28"/>
      <c r="F202" s="28"/>
      <c r="G202" s="28"/>
      <c r="H202" s="28"/>
      <c r="I202" s="28"/>
      <c r="J202" s="28"/>
    </row>
    <row r="203" spans="1:10" ht="15" x14ac:dyDescent="0.25">
      <c r="A203" s="28"/>
      <c r="B203" s="28"/>
      <c r="C203" s="28"/>
      <c r="D203" s="28"/>
      <c r="E203" s="28"/>
      <c r="F203" s="28"/>
      <c r="G203" s="28"/>
      <c r="H203" s="28"/>
      <c r="I203" s="28"/>
      <c r="J203" s="28"/>
    </row>
    <row r="204" spans="1:10" ht="15" x14ac:dyDescent="0.25">
      <c r="A204" s="28"/>
      <c r="B204" s="28"/>
      <c r="C204" s="28"/>
      <c r="D204" s="28"/>
      <c r="E204" s="28"/>
      <c r="F204" s="28"/>
      <c r="G204" s="28"/>
      <c r="H204" s="28"/>
      <c r="I204" s="28"/>
      <c r="J204" s="28"/>
    </row>
    <row r="205" spans="1:10" ht="15" x14ac:dyDescent="0.25">
      <c r="A205" s="28"/>
      <c r="B205" s="28"/>
      <c r="C205" s="28"/>
      <c r="D205" s="28"/>
      <c r="E205" s="28"/>
      <c r="F205" s="28"/>
      <c r="G205" s="28"/>
      <c r="H205" s="28"/>
      <c r="I205" s="28"/>
      <c r="J205" s="28"/>
    </row>
    <row r="206" spans="1:10" ht="15" x14ac:dyDescent="0.25">
      <c r="A206" s="28"/>
      <c r="B206" s="28"/>
      <c r="C206" s="28"/>
      <c r="D206" s="28"/>
      <c r="E206" s="28"/>
      <c r="F206" s="28"/>
      <c r="G206" s="28"/>
      <c r="H206" s="28"/>
      <c r="I206" s="28"/>
      <c r="J206" s="28"/>
    </row>
    <row r="207" spans="1:10" ht="15" x14ac:dyDescent="0.25">
      <c r="A207" s="28"/>
      <c r="B207" s="28"/>
      <c r="C207" s="28"/>
      <c r="D207" s="28"/>
      <c r="E207" s="28"/>
      <c r="F207" s="28"/>
      <c r="G207" s="28"/>
      <c r="H207" s="28"/>
      <c r="I207" s="28"/>
      <c r="J207" s="28"/>
    </row>
    <row r="208" spans="1:10" ht="15" x14ac:dyDescent="0.25">
      <c r="A208" s="28"/>
      <c r="B208" s="28"/>
      <c r="C208" s="28"/>
      <c r="D208" s="28"/>
      <c r="E208" s="28"/>
      <c r="F208" s="28"/>
      <c r="G208" s="28"/>
      <c r="H208" s="28"/>
      <c r="I208" s="28"/>
      <c r="J208" s="28"/>
    </row>
    <row r="209" spans="1:10" ht="15" x14ac:dyDescent="0.25">
      <c r="A209" s="28"/>
      <c r="B209" s="28"/>
      <c r="C209" s="28"/>
      <c r="D209" s="28"/>
      <c r="E209" s="28"/>
      <c r="F209" s="28"/>
      <c r="G209" s="28"/>
      <c r="H209" s="28"/>
      <c r="I209" s="28"/>
      <c r="J209" s="28"/>
    </row>
    <row r="210" spans="1:10" ht="15" x14ac:dyDescent="0.25">
      <c r="A210" s="28"/>
      <c r="B210" s="28"/>
      <c r="C210" s="28"/>
      <c r="D210" s="28"/>
      <c r="E210" s="28"/>
      <c r="F210" s="28"/>
      <c r="G210" s="28"/>
      <c r="H210" s="28"/>
      <c r="I210" s="28"/>
      <c r="J210" s="28"/>
    </row>
    <row r="211" spans="1:10" ht="15" x14ac:dyDescent="0.25">
      <c r="A211" s="28"/>
      <c r="B211" s="28"/>
      <c r="C211" s="28"/>
      <c r="D211" s="28"/>
      <c r="E211" s="28"/>
      <c r="F211" s="28"/>
      <c r="G211" s="28"/>
      <c r="H211" s="28"/>
      <c r="I211" s="28"/>
      <c r="J211" s="28"/>
    </row>
    <row r="212" spans="1:10" ht="15" x14ac:dyDescent="0.25">
      <c r="A212" s="28"/>
      <c r="B212" s="28"/>
      <c r="C212" s="28"/>
      <c r="D212" s="28"/>
      <c r="E212" s="28"/>
      <c r="F212" s="28"/>
      <c r="G212" s="28"/>
      <c r="H212" s="28"/>
      <c r="I212" s="28"/>
      <c r="J212" s="28"/>
    </row>
    <row r="213" spans="1:10" ht="15" x14ac:dyDescent="0.25">
      <c r="A213" s="28"/>
      <c r="B213" s="28"/>
      <c r="C213" s="28"/>
      <c r="D213" s="28"/>
      <c r="E213" s="28"/>
      <c r="F213" s="28"/>
      <c r="G213" s="28"/>
      <c r="H213" s="28"/>
      <c r="I213" s="28"/>
      <c r="J213" s="28"/>
    </row>
    <row r="214" spans="1:10" ht="15" x14ac:dyDescent="0.25">
      <c r="A214" s="28"/>
      <c r="B214" s="28"/>
      <c r="C214" s="28"/>
      <c r="D214" s="28"/>
      <c r="E214" s="28"/>
      <c r="F214" s="28"/>
      <c r="G214" s="28"/>
      <c r="H214" s="28"/>
      <c r="I214" s="28"/>
      <c r="J214" s="28"/>
    </row>
    <row r="215" spans="1:10" ht="15" x14ac:dyDescent="0.25">
      <c r="A215" s="28"/>
      <c r="B215" s="28"/>
      <c r="C215" s="28"/>
      <c r="D215" s="28"/>
      <c r="E215" s="28"/>
      <c r="F215" s="28"/>
      <c r="G215" s="28"/>
      <c r="H215" s="28"/>
      <c r="I215" s="28"/>
      <c r="J215" s="28"/>
    </row>
    <row r="216" spans="1:10" ht="15" x14ac:dyDescent="0.25">
      <c r="A216" s="28"/>
      <c r="B216" s="28"/>
      <c r="C216" s="28"/>
      <c r="D216" s="28"/>
      <c r="E216" s="28"/>
      <c r="F216" s="28"/>
      <c r="G216" s="28"/>
      <c r="H216" s="28"/>
      <c r="I216" s="28"/>
      <c r="J216" s="28"/>
    </row>
    <row r="217" spans="1:10" ht="15" x14ac:dyDescent="0.25">
      <c r="A217" s="28"/>
      <c r="B217" s="28"/>
      <c r="C217" s="28"/>
      <c r="D217" s="28"/>
      <c r="E217" s="28"/>
      <c r="F217" s="28"/>
      <c r="G217" s="28"/>
      <c r="H217" s="28"/>
      <c r="I217" s="28"/>
      <c r="J217" s="28"/>
    </row>
    <row r="218" spans="1:10" ht="15" x14ac:dyDescent="0.25">
      <c r="A218" s="28"/>
      <c r="B218" s="28"/>
      <c r="C218" s="28"/>
      <c r="D218" s="28"/>
      <c r="E218" s="28"/>
      <c r="F218" s="28"/>
      <c r="G218" s="28"/>
      <c r="H218" s="28"/>
      <c r="I218" s="28"/>
      <c r="J218" s="28"/>
    </row>
    <row r="219" spans="1:10" ht="15" x14ac:dyDescent="0.25">
      <c r="A219" s="28"/>
      <c r="B219" s="28"/>
      <c r="C219" s="28"/>
      <c r="D219" s="28"/>
      <c r="E219" s="28"/>
      <c r="F219" s="28"/>
      <c r="G219" s="28"/>
      <c r="H219" s="28"/>
      <c r="I219" s="28"/>
      <c r="J219" s="28"/>
    </row>
    <row r="220" spans="1:10" ht="15" x14ac:dyDescent="0.25">
      <c r="A220" s="28"/>
      <c r="B220" s="28"/>
      <c r="C220" s="28"/>
      <c r="D220" s="28"/>
      <c r="E220" s="28"/>
      <c r="F220" s="28"/>
      <c r="G220" s="28"/>
      <c r="H220" s="28"/>
      <c r="I220" s="28"/>
      <c r="J220" s="28"/>
    </row>
    <row r="221" spans="1:10" ht="15" x14ac:dyDescent="0.25">
      <c r="A221" s="28"/>
      <c r="B221" s="28"/>
      <c r="C221" s="28"/>
      <c r="D221" s="28"/>
      <c r="E221" s="28"/>
      <c r="F221" s="28"/>
      <c r="G221" s="28"/>
      <c r="H221" s="28"/>
      <c r="I221" s="28"/>
      <c r="J221" s="28"/>
    </row>
    <row r="222" spans="1:10" ht="15" x14ac:dyDescent="0.25">
      <c r="A222" s="28"/>
      <c r="B222" s="28"/>
      <c r="C222" s="28"/>
      <c r="D222" s="28"/>
      <c r="E222" s="28"/>
      <c r="F222" s="28"/>
      <c r="G222" s="28"/>
      <c r="H222" s="28"/>
      <c r="I222" s="28"/>
      <c r="J222" s="28"/>
    </row>
    <row r="223" spans="1:10" ht="15" x14ac:dyDescent="0.25">
      <c r="A223" s="28"/>
      <c r="B223" s="28"/>
      <c r="C223" s="28"/>
      <c r="D223" s="28"/>
      <c r="E223" s="28"/>
      <c r="F223" s="28"/>
      <c r="G223" s="28"/>
      <c r="H223" s="28"/>
      <c r="I223" s="28"/>
      <c r="J223" s="28"/>
    </row>
    <row r="224" spans="1:10" ht="15" x14ac:dyDescent="0.25">
      <c r="A224" s="28"/>
      <c r="B224" s="28"/>
      <c r="C224" s="28"/>
      <c r="D224" s="28"/>
      <c r="E224" s="28"/>
      <c r="F224" s="28"/>
      <c r="G224" s="28"/>
      <c r="H224" s="28"/>
      <c r="I224" s="28"/>
      <c r="J224" s="28"/>
    </row>
    <row r="225" spans="1:10" ht="15" x14ac:dyDescent="0.25">
      <c r="A225" s="28"/>
      <c r="B225" s="28"/>
      <c r="C225" s="28"/>
      <c r="D225" s="28"/>
      <c r="E225" s="28"/>
      <c r="F225" s="28"/>
      <c r="G225" s="28"/>
      <c r="H225" s="28"/>
      <c r="I225" s="28"/>
      <c r="J225" s="28"/>
    </row>
    <row r="226" spans="1:10" ht="15" x14ac:dyDescent="0.25">
      <c r="A226" s="28"/>
      <c r="B226" s="28"/>
      <c r="C226" s="28"/>
      <c r="D226" s="28"/>
      <c r="E226" s="28"/>
      <c r="F226" s="28"/>
      <c r="G226" s="28"/>
      <c r="H226" s="28"/>
      <c r="I226" s="28"/>
      <c r="J226" s="28"/>
    </row>
    <row r="227" spans="1:10" ht="15" x14ac:dyDescent="0.25">
      <c r="A227" s="28"/>
      <c r="B227" s="28"/>
      <c r="C227" s="28"/>
      <c r="D227" s="28"/>
      <c r="E227" s="28"/>
      <c r="F227" s="28"/>
      <c r="G227" s="28"/>
      <c r="H227" s="28"/>
      <c r="I227" s="28"/>
      <c r="J227" s="28"/>
    </row>
    <row r="228" spans="1:10" ht="15" x14ac:dyDescent="0.25">
      <c r="A228" s="28"/>
      <c r="B228" s="28"/>
      <c r="C228" s="28"/>
      <c r="D228" s="28"/>
      <c r="E228" s="28"/>
      <c r="F228" s="28"/>
      <c r="G228" s="28"/>
      <c r="H228" s="28"/>
      <c r="I228" s="28"/>
      <c r="J228" s="28"/>
    </row>
    <row r="229" spans="1:10" ht="15" x14ac:dyDescent="0.25">
      <c r="A229" s="28"/>
      <c r="B229" s="28"/>
      <c r="C229" s="28"/>
      <c r="D229" s="28"/>
      <c r="E229" s="28"/>
      <c r="F229" s="28"/>
      <c r="G229" s="28"/>
      <c r="H229" s="28"/>
      <c r="I229" s="28"/>
      <c r="J229" s="28"/>
    </row>
    <row r="230" spans="1:10" ht="15" x14ac:dyDescent="0.25">
      <c r="A230" s="28"/>
      <c r="B230" s="28"/>
      <c r="C230" s="28"/>
      <c r="D230" s="28"/>
      <c r="E230" s="28"/>
      <c r="F230" s="28"/>
      <c r="G230" s="28"/>
      <c r="H230" s="28"/>
      <c r="I230" s="28"/>
      <c r="J230" s="28"/>
    </row>
    <row r="231" spans="1:10" ht="15" x14ac:dyDescent="0.25">
      <c r="A231" s="28"/>
      <c r="B231" s="28"/>
      <c r="C231" s="28"/>
      <c r="D231" s="28"/>
      <c r="E231" s="28"/>
      <c r="F231" s="28"/>
      <c r="G231" s="28"/>
      <c r="H231" s="28"/>
      <c r="I231" s="28"/>
      <c r="J231" s="28"/>
    </row>
    <row r="232" spans="1:10" ht="15" x14ac:dyDescent="0.25">
      <c r="A232" s="28"/>
      <c r="B232" s="28"/>
      <c r="C232" s="28"/>
      <c r="D232" s="28"/>
      <c r="E232" s="28"/>
      <c r="F232" s="28"/>
      <c r="G232" s="28"/>
      <c r="H232" s="28"/>
      <c r="I232" s="28"/>
      <c r="J232" s="28"/>
    </row>
    <row r="233" spans="1:10" ht="15" x14ac:dyDescent="0.25">
      <c r="A233" s="28"/>
      <c r="B233" s="28"/>
      <c r="C233" s="28"/>
      <c r="D233" s="28"/>
      <c r="E233" s="28"/>
      <c r="F233" s="28"/>
      <c r="G233" s="28"/>
      <c r="H233" s="28"/>
      <c r="I233" s="28"/>
      <c r="J233" s="28"/>
    </row>
    <row r="234" spans="1:10" ht="15" x14ac:dyDescent="0.25">
      <c r="A234" s="28"/>
      <c r="B234" s="28"/>
      <c r="C234" s="28"/>
      <c r="D234" s="28"/>
      <c r="E234" s="28"/>
      <c r="F234" s="28"/>
      <c r="G234" s="28"/>
      <c r="H234" s="28"/>
      <c r="I234" s="28"/>
      <c r="J234" s="28"/>
    </row>
    <row r="235" spans="1:10" ht="15" x14ac:dyDescent="0.25">
      <c r="A235" s="28"/>
      <c r="B235" s="28"/>
      <c r="C235" s="28"/>
      <c r="D235" s="28"/>
      <c r="E235" s="28"/>
      <c r="F235" s="28"/>
      <c r="G235" s="28"/>
      <c r="H235" s="28"/>
      <c r="I235" s="28"/>
      <c r="J235" s="28"/>
    </row>
    <row r="236" spans="1:10" ht="15" x14ac:dyDescent="0.25">
      <c r="A236" s="28"/>
      <c r="B236" s="28"/>
      <c r="C236" s="28"/>
      <c r="D236" s="28"/>
      <c r="E236" s="28"/>
      <c r="F236" s="28"/>
      <c r="G236" s="28"/>
      <c r="H236" s="28"/>
      <c r="I236" s="28"/>
      <c r="J236" s="28"/>
    </row>
    <row r="237" spans="1:10" ht="15" x14ac:dyDescent="0.25">
      <c r="A237" s="28"/>
      <c r="B237" s="28"/>
      <c r="C237" s="28"/>
      <c r="D237" s="28"/>
      <c r="E237" s="28"/>
      <c r="F237" s="28"/>
      <c r="G237" s="28"/>
      <c r="H237" s="28"/>
      <c r="I237" s="28"/>
      <c r="J237" s="28"/>
    </row>
    <row r="238" spans="1:10" ht="15" x14ac:dyDescent="0.25">
      <c r="A238" s="28"/>
      <c r="B238" s="28"/>
      <c r="C238" s="28"/>
      <c r="D238" s="28"/>
      <c r="E238" s="28"/>
      <c r="F238" s="28"/>
      <c r="G238" s="28"/>
      <c r="H238" s="28"/>
      <c r="I238" s="28"/>
      <c r="J238" s="28"/>
    </row>
    <row r="239" spans="1:10" ht="15" x14ac:dyDescent="0.25">
      <c r="A239" s="28"/>
      <c r="B239" s="28"/>
      <c r="C239" s="28"/>
      <c r="D239" s="28"/>
      <c r="E239" s="28"/>
      <c r="F239" s="28"/>
      <c r="G239" s="28"/>
      <c r="H239" s="28"/>
      <c r="I239" s="28"/>
      <c r="J239" s="28"/>
    </row>
    <row r="240" spans="1:10" ht="15" x14ac:dyDescent="0.25">
      <c r="A240" s="28"/>
      <c r="B240" s="28"/>
      <c r="C240" s="28"/>
      <c r="D240" s="28"/>
      <c r="E240" s="28"/>
      <c r="F240" s="28"/>
      <c r="G240" s="28"/>
      <c r="H240" s="28"/>
      <c r="I240" s="28"/>
      <c r="J240" s="28"/>
    </row>
    <row r="241" spans="1:10" ht="15" x14ac:dyDescent="0.25">
      <c r="A241" s="28"/>
      <c r="B241" s="28"/>
      <c r="C241" s="28"/>
      <c r="D241" s="28"/>
      <c r="E241" s="28"/>
      <c r="F241" s="28"/>
      <c r="G241" s="28"/>
      <c r="H241" s="28"/>
      <c r="I241" s="28"/>
      <c r="J241" s="28"/>
    </row>
    <row r="242" spans="1:10" ht="15" x14ac:dyDescent="0.25">
      <c r="A242" s="28"/>
      <c r="B242" s="28"/>
      <c r="C242" s="28"/>
      <c r="D242" s="28"/>
      <c r="E242" s="28"/>
      <c r="F242" s="28"/>
      <c r="G242" s="28"/>
      <c r="H242" s="28"/>
      <c r="I242" s="28"/>
      <c r="J242" s="28"/>
    </row>
    <row r="243" spans="1:10" ht="15" x14ac:dyDescent="0.25">
      <c r="A243" s="28"/>
      <c r="B243" s="28"/>
      <c r="C243" s="28"/>
      <c r="D243" s="28"/>
      <c r="E243" s="28"/>
      <c r="F243" s="28"/>
      <c r="G243" s="28"/>
      <c r="H243" s="28"/>
      <c r="I243" s="28"/>
      <c r="J243" s="28"/>
    </row>
    <row r="244" spans="1:10" ht="15" x14ac:dyDescent="0.25">
      <c r="A244" s="28"/>
      <c r="B244" s="28"/>
      <c r="C244" s="28"/>
      <c r="D244" s="28"/>
      <c r="E244" s="28"/>
      <c r="F244" s="28"/>
      <c r="G244" s="28"/>
      <c r="H244" s="28"/>
      <c r="I244" s="28"/>
      <c r="J244" s="28"/>
    </row>
    <row r="245" spans="1:10" ht="15" x14ac:dyDescent="0.25">
      <c r="A245" s="28"/>
      <c r="B245" s="28"/>
      <c r="C245" s="28"/>
      <c r="D245" s="28"/>
      <c r="E245" s="28"/>
      <c r="F245" s="28"/>
      <c r="G245" s="28"/>
      <c r="H245" s="28"/>
      <c r="I245" s="28"/>
      <c r="J245" s="28"/>
    </row>
    <row r="246" spans="1:10" ht="15" x14ac:dyDescent="0.25">
      <c r="A246" s="28"/>
      <c r="B246" s="28"/>
      <c r="C246" s="28"/>
      <c r="D246" s="28"/>
      <c r="E246" s="28"/>
      <c r="F246" s="28"/>
      <c r="G246" s="28"/>
      <c r="H246" s="28"/>
      <c r="I246" s="28"/>
      <c r="J246" s="28"/>
    </row>
    <row r="247" spans="1:10" ht="15" x14ac:dyDescent="0.25">
      <c r="A247" s="28"/>
      <c r="B247" s="28"/>
      <c r="C247" s="28"/>
      <c r="D247" s="28"/>
      <c r="E247" s="28"/>
      <c r="F247" s="28"/>
      <c r="G247" s="28"/>
      <c r="H247" s="28"/>
      <c r="I247" s="28"/>
      <c r="J247" s="28"/>
    </row>
    <row r="248" spans="1:10" ht="15" x14ac:dyDescent="0.25">
      <c r="A248" s="28"/>
      <c r="B248" s="28"/>
      <c r="C248" s="28"/>
      <c r="D248" s="28"/>
      <c r="E248" s="28"/>
      <c r="F248" s="28"/>
      <c r="G248" s="28"/>
      <c r="H248" s="28"/>
      <c r="I248" s="28"/>
      <c r="J248" s="28"/>
    </row>
    <row r="249" spans="1:10" ht="15" x14ac:dyDescent="0.25">
      <c r="A249" s="28"/>
      <c r="B249" s="28"/>
      <c r="C249" s="28"/>
      <c r="D249" s="28"/>
      <c r="E249" s="28"/>
      <c r="F249" s="28"/>
      <c r="G249" s="28"/>
      <c r="H249" s="28"/>
      <c r="I249" s="28"/>
      <c r="J249" s="28"/>
    </row>
    <row r="250" spans="1:10" ht="15" x14ac:dyDescent="0.25">
      <c r="A250" s="28"/>
      <c r="B250" s="28"/>
      <c r="C250" s="28"/>
      <c r="D250" s="28"/>
      <c r="E250" s="28"/>
      <c r="F250" s="28"/>
      <c r="G250" s="28"/>
      <c r="H250" s="28"/>
      <c r="I250" s="28"/>
      <c r="J250" s="28"/>
    </row>
    <row r="251" spans="1:10" ht="15" x14ac:dyDescent="0.25">
      <c r="A251" s="28"/>
      <c r="B251" s="28"/>
      <c r="C251" s="28"/>
      <c r="D251" s="28"/>
      <c r="E251" s="28"/>
      <c r="F251" s="28"/>
      <c r="G251" s="28"/>
      <c r="H251" s="28"/>
      <c r="I251" s="28"/>
      <c r="J251" s="28"/>
    </row>
    <row r="252" spans="1:10" ht="15" x14ac:dyDescent="0.25">
      <c r="A252" s="28"/>
      <c r="B252" s="28"/>
      <c r="C252" s="28"/>
      <c r="D252" s="28"/>
      <c r="E252" s="28"/>
      <c r="F252" s="28"/>
      <c r="G252" s="28"/>
      <c r="H252" s="28"/>
      <c r="I252" s="28"/>
      <c r="J252" s="28"/>
    </row>
    <row r="253" spans="1:10" ht="15" x14ac:dyDescent="0.25">
      <c r="A253" s="28"/>
      <c r="B253" s="28"/>
      <c r="C253" s="28"/>
      <c r="D253" s="28"/>
      <c r="E253" s="28"/>
      <c r="F253" s="28"/>
      <c r="G253" s="28"/>
      <c r="H253" s="28"/>
      <c r="I253" s="28"/>
      <c r="J253" s="28"/>
    </row>
    <row r="254" spans="1:10" ht="15" x14ac:dyDescent="0.25">
      <c r="A254" s="28"/>
      <c r="B254" s="28"/>
      <c r="C254" s="28"/>
      <c r="D254" s="28"/>
      <c r="E254" s="28"/>
      <c r="F254" s="28"/>
      <c r="G254" s="28"/>
      <c r="H254" s="28"/>
      <c r="I254" s="28"/>
      <c r="J254" s="28"/>
    </row>
    <row r="255" spans="1:10" ht="15" x14ac:dyDescent="0.25">
      <c r="A255" s="28"/>
      <c r="B255" s="28"/>
      <c r="C255" s="28"/>
      <c r="D255" s="28"/>
      <c r="E255" s="28"/>
      <c r="F255" s="28"/>
      <c r="G255" s="28"/>
      <c r="H255" s="28"/>
      <c r="I255" s="28"/>
      <c r="J255" s="28"/>
    </row>
    <row r="256" spans="1:10" ht="15" x14ac:dyDescent="0.25">
      <c r="A256" s="28"/>
      <c r="B256" s="28"/>
      <c r="C256" s="28"/>
      <c r="D256" s="28"/>
      <c r="E256" s="28"/>
      <c r="F256" s="28"/>
      <c r="G256" s="28"/>
      <c r="H256" s="28"/>
      <c r="I256" s="28"/>
      <c r="J256" s="28"/>
    </row>
    <row r="257" spans="1:10" ht="15" x14ac:dyDescent="0.25">
      <c r="A257" s="28"/>
      <c r="B257" s="28"/>
      <c r="C257" s="28"/>
      <c r="D257" s="28"/>
      <c r="E257" s="28"/>
      <c r="F257" s="28"/>
      <c r="G257" s="28"/>
      <c r="H257" s="28"/>
      <c r="I257" s="28"/>
      <c r="J257" s="28"/>
    </row>
    <row r="258" spans="1:10" ht="15" x14ac:dyDescent="0.25">
      <c r="A258" s="28"/>
      <c r="B258" s="28"/>
      <c r="C258" s="28"/>
      <c r="D258" s="28"/>
      <c r="E258" s="28"/>
      <c r="F258" s="28"/>
      <c r="G258" s="28"/>
      <c r="H258" s="28"/>
      <c r="I258" s="28"/>
      <c r="J258" s="28"/>
    </row>
    <row r="259" spans="1:10" ht="15" x14ac:dyDescent="0.25">
      <c r="A259" s="28"/>
      <c r="B259" s="28"/>
      <c r="C259" s="28"/>
      <c r="D259" s="28"/>
      <c r="E259" s="28"/>
      <c r="F259" s="28"/>
      <c r="G259" s="28"/>
      <c r="H259" s="28"/>
      <c r="I259" s="28"/>
      <c r="J259" s="28"/>
    </row>
    <row r="260" spans="1:10" ht="15" x14ac:dyDescent="0.25">
      <c r="A260" s="28"/>
      <c r="B260" s="28"/>
      <c r="C260" s="28"/>
      <c r="D260" s="28"/>
      <c r="E260" s="28"/>
      <c r="F260" s="28"/>
      <c r="G260" s="28"/>
      <c r="H260" s="28"/>
      <c r="I260" s="28"/>
      <c r="J260" s="28"/>
    </row>
    <row r="261" spans="1:10" ht="15" x14ac:dyDescent="0.25">
      <c r="A261" s="28"/>
      <c r="B261" s="28"/>
      <c r="C261" s="28"/>
      <c r="D261" s="28"/>
      <c r="E261" s="28"/>
      <c r="F261" s="28"/>
      <c r="G261" s="28"/>
      <c r="H261" s="28"/>
      <c r="I261" s="28"/>
      <c r="J261" s="28"/>
    </row>
    <row r="262" spans="1:10" ht="15" x14ac:dyDescent="0.25">
      <c r="A262" s="28"/>
      <c r="B262" s="28"/>
      <c r="C262" s="28"/>
      <c r="D262" s="28"/>
      <c r="E262" s="28"/>
      <c r="F262" s="28"/>
      <c r="G262" s="28"/>
      <c r="H262" s="28"/>
      <c r="I262" s="28"/>
      <c r="J262" s="28"/>
    </row>
    <row r="263" spans="1:10" ht="15" x14ac:dyDescent="0.25">
      <c r="A263" s="28"/>
      <c r="B263" s="28"/>
      <c r="C263" s="28"/>
      <c r="D263" s="28"/>
      <c r="E263" s="28"/>
      <c r="F263" s="28"/>
      <c r="G263" s="28"/>
      <c r="H263" s="28"/>
      <c r="I263" s="28"/>
      <c r="J263" s="28"/>
    </row>
    <row r="264" spans="1:10" ht="15" x14ac:dyDescent="0.25">
      <c r="A264" s="28"/>
      <c r="B264" s="28"/>
      <c r="C264" s="28"/>
      <c r="D264" s="28"/>
      <c r="E264" s="28"/>
      <c r="F264" s="28"/>
      <c r="G264" s="28"/>
      <c r="H264" s="28"/>
      <c r="I264" s="28"/>
      <c r="J264" s="28"/>
    </row>
    <row r="265" spans="1:10" ht="15" x14ac:dyDescent="0.25">
      <c r="A265" s="28"/>
      <c r="B265" s="28"/>
      <c r="C265" s="28"/>
      <c r="D265" s="28"/>
      <c r="E265" s="28"/>
      <c r="F265" s="28"/>
      <c r="G265" s="28"/>
      <c r="H265" s="28"/>
      <c r="I265" s="28"/>
      <c r="J265" s="28"/>
    </row>
    <row r="266" spans="1:10" ht="15" x14ac:dyDescent="0.25">
      <c r="A266" s="28"/>
      <c r="B266" s="28"/>
      <c r="C266" s="28"/>
      <c r="D266" s="28"/>
      <c r="E266" s="28"/>
      <c r="F266" s="28"/>
      <c r="G266" s="28"/>
      <c r="H266" s="28"/>
      <c r="I266" s="28"/>
      <c r="J266" s="28"/>
    </row>
    <row r="267" spans="1:10" ht="15" x14ac:dyDescent="0.25">
      <c r="A267" s="28"/>
      <c r="B267" s="28"/>
      <c r="C267" s="28"/>
      <c r="D267" s="28"/>
      <c r="E267" s="28"/>
      <c r="F267" s="28"/>
      <c r="G267" s="28"/>
      <c r="H267" s="28"/>
      <c r="I267" s="28"/>
      <c r="J267" s="28"/>
    </row>
    <row r="268" spans="1:10" ht="15" x14ac:dyDescent="0.25">
      <c r="A268" s="28"/>
      <c r="B268" s="28"/>
      <c r="C268" s="28"/>
      <c r="D268" s="28"/>
      <c r="E268" s="28"/>
      <c r="F268" s="28"/>
      <c r="G268" s="28"/>
      <c r="H268" s="28"/>
      <c r="I268" s="28"/>
      <c r="J268" s="28"/>
    </row>
    <row r="269" spans="1:10" ht="15" x14ac:dyDescent="0.25">
      <c r="A269" s="28"/>
      <c r="B269" s="28"/>
      <c r="C269" s="28"/>
      <c r="D269" s="28"/>
      <c r="E269" s="28"/>
      <c r="F269" s="28"/>
      <c r="G269" s="28"/>
      <c r="H269" s="28"/>
      <c r="I269" s="28"/>
      <c r="J269" s="28"/>
    </row>
    <row r="270" spans="1:10" ht="15" x14ac:dyDescent="0.25">
      <c r="A270" s="28"/>
      <c r="B270" s="28"/>
      <c r="C270" s="28"/>
      <c r="D270" s="28"/>
      <c r="E270" s="28"/>
      <c r="F270" s="28"/>
      <c r="G270" s="28"/>
      <c r="H270" s="28"/>
      <c r="I270" s="28"/>
      <c r="J270" s="28"/>
    </row>
    <row r="271" spans="1:10" ht="15" x14ac:dyDescent="0.25">
      <c r="A271" s="28"/>
      <c r="B271" s="28"/>
      <c r="C271" s="28"/>
      <c r="D271" s="28"/>
      <c r="E271" s="28"/>
      <c r="F271" s="28"/>
      <c r="G271" s="28"/>
      <c r="H271" s="28"/>
      <c r="I271" s="28"/>
      <c r="J271" s="28"/>
    </row>
    <row r="272" spans="1:10" ht="15" x14ac:dyDescent="0.25">
      <c r="A272" s="28"/>
      <c r="B272" s="28"/>
      <c r="C272" s="28"/>
      <c r="D272" s="28"/>
      <c r="E272" s="28"/>
      <c r="F272" s="28"/>
      <c r="G272" s="28"/>
      <c r="H272" s="28"/>
      <c r="I272" s="28"/>
      <c r="J272" s="28"/>
    </row>
    <row r="273" spans="1:10" ht="15" x14ac:dyDescent="0.25">
      <c r="A273" s="28"/>
      <c r="B273" s="28"/>
      <c r="C273" s="28"/>
      <c r="D273" s="28"/>
      <c r="E273" s="28"/>
      <c r="F273" s="28"/>
      <c r="G273" s="28"/>
      <c r="H273" s="28"/>
      <c r="I273" s="28"/>
      <c r="J273" s="28"/>
    </row>
    <row r="274" spans="1:10" ht="15" x14ac:dyDescent="0.25">
      <c r="A274" s="28"/>
      <c r="B274" s="28"/>
      <c r="C274" s="28"/>
      <c r="D274" s="28"/>
      <c r="E274" s="28"/>
      <c r="F274" s="28"/>
      <c r="G274" s="28"/>
      <c r="H274" s="28"/>
      <c r="I274" s="28"/>
      <c r="J274" s="28"/>
    </row>
    <row r="275" spans="1:10" ht="15" x14ac:dyDescent="0.25">
      <c r="A275" s="28"/>
      <c r="B275" s="28"/>
      <c r="C275" s="28"/>
      <c r="D275" s="28"/>
      <c r="E275" s="28"/>
      <c r="F275" s="28"/>
      <c r="G275" s="28"/>
      <c r="H275" s="28"/>
      <c r="I275" s="28"/>
      <c r="J275" s="28"/>
    </row>
    <row r="276" spans="1:10" ht="15" x14ac:dyDescent="0.25">
      <c r="A276" s="28"/>
      <c r="B276" s="28"/>
      <c r="C276" s="28"/>
      <c r="D276" s="28"/>
      <c r="E276" s="28"/>
      <c r="F276" s="28"/>
      <c r="G276" s="28"/>
      <c r="H276" s="28"/>
      <c r="I276" s="28"/>
      <c r="J276" s="28"/>
    </row>
    <row r="277" spans="1:10" ht="15" x14ac:dyDescent="0.25">
      <c r="A277" s="28"/>
      <c r="B277" s="28"/>
      <c r="C277" s="28"/>
      <c r="D277" s="28"/>
      <c r="E277" s="28"/>
      <c r="F277" s="28"/>
      <c r="G277" s="28"/>
      <c r="H277" s="28"/>
      <c r="I277" s="28"/>
      <c r="J277" s="28"/>
    </row>
    <row r="278" spans="1:10" ht="15" x14ac:dyDescent="0.25">
      <c r="A278" s="28"/>
      <c r="B278" s="28"/>
      <c r="C278" s="28"/>
      <c r="D278" s="28"/>
      <c r="E278" s="28"/>
      <c r="F278" s="28"/>
      <c r="G278" s="28"/>
      <c r="H278" s="28"/>
      <c r="I278" s="28"/>
      <c r="J278" s="28"/>
    </row>
    <row r="279" spans="1:10" ht="15" x14ac:dyDescent="0.25">
      <c r="A279" s="28"/>
      <c r="B279" s="28"/>
      <c r="C279" s="28"/>
      <c r="D279" s="28"/>
      <c r="E279" s="28"/>
      <c r="F279" s="28"/>
      <c r="G279" s="28"/>
      <c r="H279" s="28"/>
      <c r="I279" s="28"/>
      <c r="J279" s="28"/>
    </row>
    <row r="280" spans="1:10" ht="15" x14ac:dyDescent="0.25">
      <c r="A280" s="28"/>
      <c r="B280" s="28"/>
      <c r="C280" s="28"/>
      <c r="D280" s="28"/>
      <c r="E280" s="28"/>
      <c r="F280" s="28"/>
      <c r="G280" s="28"/>
      <c r="H280" s="28"/>
      <c r="I280" s="28"/>
      <c r="J280" s="28"/>
    </row>
    <row r="281" spans="1:10" ht="15" x14ac:dyDescent="0.25">
      <c r="A281" s="28"/>
      <c r="B281" s="28"/>
      <c r="C281" s="28"/>
      <c r="D281" s="28"/>
      <c r="E281" s="28"/>
      <c r="F281" s="28"/>
      <c r="G281" s="28"/>
      <c r="H281" s="28"/>
      <c r="I281" s="28"/>
      <c r="J281" s="28"/>
    </row>
    <row r="282" spans="1:10" ht="15" x14ac:dyDescent="0.25">
      <c r="A282" s="28"/>
      <c r="B282" s="28"/>
      <c r="C282" s="28"/>
      <c r="D282" s="28"/>
      <c r="E282" s="28"/>
      <c r="F282" s="28"/>
      <c r="G282" s="28"/>
      <c r="H282" s="28"/>
      <c r="I282" s="28"/>
      <c r="J282" s="28"/>
    </row>
    <row r="283" spans="1:10" ht="15" x14ac:dyDescent="0.25">
      <c r="A283" s="28"/>
      <c r="B283" s="28"/>
      <c r="C283" s="28"/>
      <c r="D283" s="28"/>
      <c r="E283" s="28"/>
      <c r="F283" s="28"/>
      <c r="G283" s="28"/>
      <c r="H283" s="28"/>
      <c r="I283" s="28"/>
      <c r="J283" s="28"/>
    </row>
    <row r="284" spans="1:10" ht="15" x14ac:dyDescent="0.25">
      <c r="A284" s="28"/>
      <c r="B284" s="28"/>
      <c r="C284" s="28"/>
      <c r="D284" s="28"/>
      <c r="E284" s="28"/>
      <c r="F284" s="28"/>
      <c r="G284" s="28"/>
      <c r="H284" s="28"/>
      <c r="I284" s="28"/>
      <c r="J284" s="28"/>
    </row>
    <row r="285" spans="1:10" ht="15" x14ac:dyDescent="0.25">
      <c r="A285" s="28"/>
      <c r="B285" s="28"/>
      <c r="C285" s="28"/>
      <c r="D285" s="28"/>
      <c r="E285" s="28"/>
      <c r="F285" s="28"/>
      <c r="G285" s="28"/>
      <c r="H285" s="28"/>
      <c r="I285" s="28"/>
      <c r="J285" s="28"/>
    </row>
    <row r="286" spans="1:10" ht="15" x14ac:dyDescent="0.25">
      <c r="A286" s="28"/>
      <c r="B286" s="28"/>
      <c r="C286" s="28"/>
      <c r="D286" s="28"/>
      <c r="E286" s="28"/>
      <c r="F286" s="28"/>
      <c r="G286" s="28"/>
      <c r="H286" s="28"/>
      <c r="I286" s="28"/>
      <c r="J286" s="28"/>
    </row>
    <row r="287" spans="1:10" ht="15" x14ac:dyDescent="0.25">
      <c r="A287" s="28"/>
      <c r="B287" s="28"/>
      <c r="C287" s="28"/>
      <c r="D287" s="28"/>
      <c r="E287" s="28"/>
      <c r="F287" s="28"/>
      <c r="G287" s="28"/>
      <c r="H287" s="28"/>
      <c r="I287" s="28"/>
      <c r="J287" s="28"/>
    </row>
    <row r="288" spans="1:10" ht="15" x14ac:dyDescent="0.25">
      <c r="A288" s="28"/>
      <c r="B288" s="28"/>
      <c r="C288" s="28"/>
      <c r="D288" s="28"/>
      <c r="E288" s="28"/>
      <c r="F288" s="28"/>
      <c r="G288" s="28"/>
      <c r="H288" s="28"/>
      <c r="I288" s="28"/>
      <c r="J288" s="28"/>
    </row>
    <row r="289" spans="1:10" ht="15" x14ac:dyDescent="0.25">
      <c r="A289" s="28"/>
      <c r="B289" s="28"/>
      <c r="C289" s="28"/>
      <c r="D289" s="28"/>
      <c r="E289" s="28"/>
      <c r="F289" s="28"/>
      <c r="G289" s="28"/>
      <c r="H289" s="28"/>
      <c r="I289" s="28"/>
      <c r="J289" s="28"/>
    </row>
    <row r="290" spans="1:10" ht="15" x14ac:dyDescent="0.25">
      <c r="A290" s="28"/>
      <c r="B290" s="28"/>
      <c r="C290" s="28"/>
      <c r="D290" s="28"/>
      <c r="E290" s="28"/>
      <c r="F290" s="28"/>
      <c r="G290" s="28"/>
      <c r="H290" s="28"/>
      <c r="I290" s="28"/>
      <c r="J290" s="28"/>
    </row>
    <row r="291" spans="1:10" ht="15" x14ac:dyDescent="0.25">
      <c r="A291" s="28"/>
      <c r="B291" s="28"/>
      <c r="C291" s="28"/>
      <c r="D291" s="28"/>
      <c r="E291" s="28"/>
      <c r="F291" s="28"/>
      <c r="G291" s="28"/>
      <c r="H291" s="28"/>
      <c r="I291" s="28"/>
      <c r="J291" s="28"/>
    </row>
    <row r="292" spans="1:10" ht="15" x14ac:dyDescent="0.25">
      <c r="A292" s="28"/>
      <c r="B292" s="28"/>
      <c r="C292" s="28"/>
      <c r="D292" s="28"/>
      <c r="E292" s="28"/>
      <c r="F292" s="28"/>
      <c r="G292" s="28"/>
      <c r="H292" s="28"/>
      <c r="I292" s="28"/>
      <c r="J292" s="28"/>
    </row>
    <row r="293" spans="1:10" ht="15" x14ac:dyDescent="0.25">
      <c r="A293" s="28"/>
      <c r="B293" s="28"/>
      <c r="C293" s="28"/>
      <c r="D293" s="28"/>
      <c r="E293" s="28"/>
      <c r="F293" s="28"/>
      <c r="G293" s="28"/>
      <c r="H293" s="28"/>
      <c r="I293" s="28"/>
      <c r="J293" s="28"/>
    </row>
    <row r="294" spans="1:10" ht="15" x14ac:dyDescent="0.25">
      <c r="A294" s="28"/>
      <c r="B294" s="28"/>
      <c r="C294" s="28"/>
      <c r="D294" s="28"/>
      <c r="E294" s="28"/>
      <c r="F294" s="28"/>
      <c r="G294" s="28"/>
      <c r="H294" s="28"/>
      <c r="I294" s="28"/>
      <c r="J294" s="28"/>
    </row>
    <row r="295" spans="1:10" ht="15" x14ac:dyDescent="0.25">
      <c r="A295" s="28"/>
      <c r="B295" s="28"/>
      <c r="C295" s="28"/>
      <c r="D295" s="28"/>
      <c r="E295" s="28"/>
      <c r="F295" s="28"/>
      <c r="G295" s="28"/>
      <c r="H295" s="28"/>
      <c r="I295" s="28"/>
      <c r="J295" s="28"/>
    </row>
    <row r="296" spans="1:10" ht="15" x14ac:dyDescent="0.25">
      <c r="A296" s="28"/>
      <c r="B296" s="28"/>
      <c r="C296" s="28"/>
      <c r="D296" s="28"/>
      <c r="E296" s="28"/>
      <c r="F296" s="28"/>
      <c r="G296" s="28"/>
      <c r="H296" s="28"/>
      <c r="I296" s="28"/>
      <c r="J296" s="28"/>
    </row>
    <row r="297" spans="1:10" ht="15" x14ac:dyDescent="0.25">
      <c r="A297" s="28"/>
      <c r="B297" s="28"/>
      <c r="C297" s="28"/>
      <c r="I297" s="28"/>
      <c r="J297" s="28"/>
    </row>
  </sheetData>
  <mergeCells count="48">
    <mergeCell ref="D148:G148"/>
    <mergeCell ref="D144:G144"/>
    <mergeCell ref="A146:C149"/>
    <mergeCell ref="D145:G145"/>
    <mergeCell ref="D146:G146"/>
    <mergeCell ref="D147:G147"/>
    <mergeCell ref="A141:C145"/>
    <mergeCell ref="D141:G141"/>
    <mergeCell ref="H141:J141"/>
    <mergeCell ref="D142:G142"/>
    <mergeCell ref="H142:J142"/>
    <mergeCell ref="D143:G143"/>
    <mergeCell ref="A94:J105"/>
    <mergeCell ref="A108:J108"/>
    <mergeCell ref="A110:J135"/>
    <mergeCell ref="A137:J137"/>
    <mergeCell ref="H139:J139"/>
    <mergeCell ref="A140:C140"/>
    <mergeCell ref="D140:G140"/>
    <mergeCell ref="H140:J140"/>
    <mergeCell ref="A139:C139"/>
    <mergeCell ref="D139:G139"/>
    <mergeCell ref="A75:J75"/>
    <mergeCell ref="A77:J90"/>
    <mergeCell ref="A92:J92"/>
    <mergeCell ref="A14:C14"/>
    <mergeCell ref="D14:J14"/>
    <mergeCell ref="A15:C15"/>
    <mergeCell ref="D15:J15"/>
    <mergeCell ref="A18:J18"/>
    <mergeCell ref="A20:J53"/>
    <mergeCell ref="A55:J55"/>
    <mergeCell ref="A57:J57"/>
    <mergeCell ref="A58:J64"/>
    <mergeCell ref="A66:J66"/>
    <mergeCell ref="A67:J73"/>
    <mergeCell ref="A11:C11"/>
    <mergeCell ref="D11:J11"/>
    <mergeCell ref="A12:C12"/>
    <mergeCell ref="D12:J12"/>
    <mergeCell ref="A13:C13"/>
    <mergeCell ref="D13:J13"/>
    <mergeCell ref="A2:J3"/>
    <mergeCell ref="A6:J6"/>
    <mergeCell ref="A9:C9"/>
    <mergeCell ref="D9:J9"/>
    <mergeCell ref="A10:C10"/>
    <mergeCell ref="D10:J10"/>
  </mergeCells>
  <hyperlinks>
    <hyperlink ref="D14" r:id="rId1" xr:uid="{00000000-0004-0000-0100-000000000000}"/>
    <hyperlink ref="D15" r:id="rId2"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43"/>
  <sheetViews>
    <sheetView view="pageBreakPreview" topLeftCell="A13" zoomScale="95" zoomScaleNormal="100" zoomScaleSheetLayoutView="95" zoomScalePageLayoutView="131" workbookViewId="0">
      <selection activeCell="H27" sqref="H27"/>
    </sheetView>
  </sheetViews>
  <sheetFormatPr defaultColWidth="8.85546875" defaultRowHeight="12.75" x14ac:dyDescent="0.2"/>
  <cols>
    <col min="1" max="1" width="20.85546875" style="16" customWidth="1"/>
    <col min="2" max="2" width="13.140625" style="16" customWidth="1"/>
    <col min="3" max="3" width="10.28515625" style="16" customWidth="1"/>
    <col min="4" max="4" width="8.42578125" style="16" customWidth="1"/>
    <col min="5" max="5" width="8" style="16" customWidth="1"/>
    <col min="6" max="6" width="6.7109375" style="16" customWidth="1"/>
    <col min="7" max="7" width="8.85546875" style="16"/>
    <col min="8" max="8" width="11.5703125" style="16" customWidth="1"/>
    <col min="9" max="16384" width="8.85546875" style="16"/>
  </cols>
  <sheetData>
    <row r="1" spans="1:8" ht="13.9" customHeight="1" x14ac:dyDescent="0.2">
      <c r="A1" s="300" t="s">
        <v>326</v>
      </c>
      <c r="B1" s="300"/>
      <c r="C1" s="300"/>
      <c r="D1" s="300"/>
      <c r="E1" s="300"/>
      <c r="F1" s="300"/>
      <c r="G1" s="300"/>
      <c r="H1" s="300"/>
    </row>
    <row r="2" spans="1:8" ht="13.9" customHeight="1" x14ac:dyDescent="0.2">
      <c r="A2" s="300"/>
      <c r="B2" s="300"/>
      <c r="C2" s="300"/>
      <c r="D2" s="300"/>
      <c r="E2" s="300"/>
      <c r="F2" s="300"/>
      <c r="G2" s="300"/>
      <c r="H2" s="300"/>
    </row>
    <row r="3" spans="1:8" ht="18.75" x14ac:dyDescent="0.2">
      <c r="A3" s="139"/>
      <c r="B3" s="139"/>
      <c r="C3" s="139"/>
      <c r="D3" s="139"/>
      <c r="E3" s="139"/>
      <c r="F3" s="139"/>
      <c r="G3" s="139"/>
      <c r="H3" s="139"/>
    </row>
    <row r="4" spans="1:8" ht="15.75" x14ac:dyDescent="0.2">
      <c r="A4" s="264" t="s">
        <v>425</v>
      </c>
      <c r="B4" s="264"/>
      <c r="C4" s="264"/>
      <c r="D4" s="264"/>
      <c r="E4" s="264"/>
      <c r="F4" s="264"/>
      <c r="G4" s="264"/>
      <c r="H4" s="264"/>
    </row>
    <row r="5" spans="1:8" ht="14.45" customHeight="1" x14ac:dyDescent="0.2">
      <c r="A5" s="266" t="s">
        <v>244</v>
      </c>
      <c r="B5" s="293" t="s">
        <v>352</v>
      </c>
      <c r="C5" s="293"/>
      <c r="D5" s="293"/>
      <c r="E5" s="293"/>
      <c r="F5" s="293"/>
      <c r="G5" s="293"/>
      <c r="H5" s="293"/>
    </row>
    <row r="6" spans="1:8" ht="37.9" customHeight="1" x14ac:dyDescent="0.2">
      <c r="A6" s="266"/>
      <c r="B6" s="293"/>
      <c r="C6" s="293"/>
      <c r="D6" s="293"/>
      <c r="E6" s="293"/>
      <c r="F6" s="293"/>
      <c r="G6" s="293"/>
      <c r="H6" s="293"/>
    </row>
    <row r="7" spans="1:8" ht="18" customHeight="1" x14ac:dyDescent="0.2">
      <c r="A7" s="266" t="s">
        <v>245</v>
      </c>
      <c r="B7" s="288" t="s">
        <v>203</v>
      </c>
      <c r="C7" s="289" t="s">
        <v>261</v>
      </c>
      <c r="D7" s="289"/>
      <c r="E7" s="289"/>
      <c r="F7" s="289"/>
      <c r="G7" s="289"/>
      <c r="H7" s="289"/>
    </row>
    <row r="8" spans="1:8" ht="18" customHeight="1" x14ac:dyDescent="0.2">
      <c r="A8" s="266"/>
      <c r="B8" s="288"/>
      <c r="C8" s="289" t="s">
        <v>420</v>
      </c>
      <c r="D8" s="289"/>
      <c r="E8" s="289"/>
      <c r="F8" s="289"/>
      <c r="G8" s="289"/>
      <c r="H8" s="289"/>
    </row>
    <row r="9" spans="1:8" ht="24.6" customHeight="1" x14ac:dyDescent="0.2">
      <c r="A9" s="266"/>
      <c r="B9" s="288"/>
      <c r="C9" s="272" t="s">
        <v>262</v>
      </c>
      <c r="D9" s="272"/>
      <c r="E9" s="272" t="s">
        <v>421</v>
      </c>
      <c r="F9" s="272"/>
      <c r="G9" s="272" t="s">
        <v>274</v>
      </c>
      <c r="H9" s="272"/>
    </row>
    <row r="10" spans="1:8" ht="17.45" customHeight="1" x14ac:dyDescent="0.2">
      <c r="A10" s="266"/>
      <c r="B10" s="61" t="s">
        <v>243</v>
      </c>
      <c r="C10" s="273">
        <v>43054797</v>
      </c>
      <c r="D10" s="273"/>
      <c r="E10" s="294">
        <v>42150832</v>
      </c>
      <c r="F10" s="294"/>
      <c r="G10" s="265">
        <f>IF(C10=0,0,E10/C10)</f>
        <v>0.97900431396761667</v>
      </c>
      <c r="H10" s="265"/>
    </row>
    <row r="11" spans="1:8" ht="26.45" customHeight="1" x14ac:dyDescent="0.2">
      <c r="A11" s="266"/>
      <c r="B11" s="61" t="s">
        <v>201</v>
      </c>
      <c r="C11" s="273">
        <v>0</v>
      </c>
      <c r="D11" s="273"/>
      <c r="E11" s="294">
        <v>0</v>
      </c>
      <c r="F11" s="294"/>
      <c r="G11" s="265">
        <f>IF(C11=0,0,E11/C11)</f>
        <v>0</v>
      </c>
      <c r="H11" s="265"/>
    </row>
    <row r="12" spans="1:8" ht="31.15" customHeight="1" x14ac:dyDescent="0.2">
      <c r="A12" s="266"/>
      <c r="B12" s="61" t="s">
        <v>202</v>
      </c>
      <c r="C12" s="273">
        <v>272677</v>
      </c>
      <c r="D12" s="273"/>
      <c r="E12" s="294">
        <v>265674</v>
      </c>
      <c r="F12" s="294"/>
      <c r="G12" s="265">
        <f>IF(E12=0,0,E12/C12)</f>
        <v>0.97431759921078787</v>
      </c>
      <c r="H12" s="265"/>
    </row>
    <row r="13" spans="1:8" ht="38.450000000000003" customHeight="1" x14ac:dyDescent="0.2">
      <c r="A13" s="266"/>
      <c r="B13" s="66" t="s">
        <v>246</v>
      </c>
      <c r="C13" s="276">
        <f>SUM(C10:D12)</f>
        <v>43327474</v>
      </c>
      <c r="D13" s="276"/>
      <c r="E13" s="276">
        <f>SUM(E10:F12)</f>
        <v>42416506</v>
      </c>
      <c r="F13" s="276"/>
      <c r="G13" s="274">
        <f>IF(C13=0,0,E13/C13)</f>
        <v>0.97897481861047331</v>
      </c>
      <c r="H13" s="275"/>
    </row>
    <row r="14" spans="1:8" ht="54.6" customHeight="1" x14ac:dyDescent="0.2">
      <c r="A14" s="67" t="s">
        <v>73</v>
      </c>
      <c r="B14" s="67" t="s">
        <v>74</v>
      </c>
      <c r="C14" s="67" t="s">
        <v>422</v>
      </c>
      <c r="D14" s="295" t="s">
        <v>423</v>
      </c>
      <c r="E14" s="295"/>
      <c r="F14" s="295" t="s">
        <v>424</v>
      </c>
      <c r="G14" s="295"/>
      <c r="H14" s="67" t="s">
        <v>274</v>
      </c>
    </row>
    <row r="15" spans="1:8" ht="96" customHeight="1" x14ac:dyDescent="0.2">
      <c r="A15" s="127" t="s">
        <v>353</v>
      </c>
      <c r="B15" s="11" t="s">
        <v>354</v>
      </c>
      <c r="C15" s="159">
        <v>39</v>
      </c>
      <c r="D15" s="278">
        <v>41</v>
      </c>
      <c r="E15" s="279"/>
      <c r="F15" s="278">
        <v>41</v>
      </c>
      <c r="G15" s="279"/>
      <c r="H15" s="146">
        <v>1</v>
      </c>
    </row>
    <row r="16" spans="1:8" ht="0.75" customHeight="1" x14ac:dyDescent="0.2">
      <c r="A16" s="127"/>
      <c r="B16" s="11"/>
      <c r="C16" s="159"/>
      <c r="D16" s="278"/>
      <c r="E16" s="279"/>
      <c r="F16" s="278"/>
      <c r="G16" s="279"/>
      <c r="H16" s="146">
        <f>IF(C16=0,0,E16/C16)</f>
        <v>0</v>
      </c>
    </row>
    <row r="17" spans="1:8" ht="1.5" customHeight="1" x14ac:dyDescent="0.2">
      <c r="A17" s="127"/>
      <c r="B17" s="11"/>
      <c r="C17" s="159"/>
      <c r="D17" s="278"/>
      <c r="E17" s="279"/>
      <c r="F17" s="278"/>
      <c r="G17" s="279"/>
      <c r="H17" s="146">
        <f>IF(C17=0,0,E17/C17)</f>
        <v>0</v>
      </c>
    </row>
    <row r="18" spans="1:8" ht="33" customHeight="1" x14ac:dyDescent="0.2">
      <c r="A18" s="130" t="s">
        <v>75</v>
      </c>
      <c r="B18" s="290" t="s">
        <v>355</v>
      </c>
      <c r="C18" s="291"/>
      <c r="D18" s="291"/>
      <c r="E18" s="291"/>
      <c r="F18" s="292"/>
      <c r="G18" s="267" t="s">
        <v>356</v>
      </c>
      <c r="H18" s="268"/>
    </row>
    <row r="19" spans="1:8" ht="18" customHeight="1" x14ac:dyDescent="0.2">
      <c r="A19" s="266" t="s">
        <v>248</v>
      </c>
      <c r="B19" s="288" t="s">
        <v>203</v>
      </c>
      <c r="C19" s="289" t="s">
        <v>261</v>
      </c>
      <c r="D19" s="289"/>
      <c r="E19" s="289"/>
      <c r="F19" s="289"/>
      <c r="G19" s="289"/>
      <c r="H19" s="289"/>
    </row>
    <row r="20" spans="1:8" ht="18" customHeight="1" x14ac:dyDescent="0.2">
      <c r="A20" s="266"/>
      <c r="B20" s="288"/>
      <c r="C20" s="289" t="s">
        <v>420</v>
      </c>
      <c r="D20" s="289"/>
      <c r="E20" s="289"/>
      <c r="F20" s="289"/>
      <c r="G20" s="289"/>
      <c r="H20" s="289"/>
    </row>
    <row r="21" spans="1:8" ht="24.6" customHeight="1" x14ac:dyDescent="0.2">
      <c r="A21" s="266"/>
      <c r="B21" s="288"/>
      <c r="C21" s="272" t="s">
        <v>262</v>
      </c>
      <c r="D21" s="272"/>
      <c r="E21" s="272" t="s">
        <v>421</v>
      </c>
      <c r="F21" s="272"/>
      <c r="G21" s="272" t="s">
        <v>274</v>
      </c>
      <c r="H21" s="272"/>
    </row>
    <row r="22" spans="1:8" ht="17.45" customHeight="1" x14ac:dyDescent="0.2">
      <c r="A22" s="266"/>
      <c r="B22" s="61" t="s">
        <v>243</v>
      </c>
      <c r="C22" s="273">
        <v>43054797</v>
      </c>
      <c r="D22" s="273"/>
      <c r="E22" s="284">
        <v>42150832</v>
      </c>
      <c r="F22" s="284"/>
      <c r="G22" s="265">
        <f>IF(C22=0,0,E22/C22)</f>
        <v>0.97900431396761667</v>
      </c>
      <c r="H22" s="265"/>
    </row>
    <row r="23" spans="1:8" ht="26.45" customHeight="1" x14ac:dyDescent="0.2">
      <c r="A23" s="266"/>
      <c r="B23" s="61" t="s">
        <v>201</v>
      </c>
      <c r="C23" s="273"/>
      <c r="D23" s="273"/>
      <c r="E23" s="284"/>
      <c r="F23" s="284"/>
      <c r="G23" s="265">
        <f>IF(C23=0,0,E23/C23)</f>
        <v>0</v>
      </c>
      <c r="H23" s="265"/>
    </row>
    <row r="24" spans="1:8" ht="31.15" customHeight="1" x14ac:dyDescent="0.2">
      <c r="A24" s="266"/>
      <c r="B24" s="61" t="s">
        <v>202</v>
      </c>
      <c r="C24" s="273">
        <v>272677</v>
      </c>
      <c r="D24" s="273"/>
      <c r="E24" s="284">
        <v>265674</v>
      </c>
      <c r="F24" s="284"/>
      <c r="G24" s="265">
        <f>IF(C24=0,0,E24/C24)</f>
        <v>0.97431759921078787</v>
      </c>
      <c r="H24" s="265"/>
    </row>
    <row r="25" spans="1:8" ht="38.450000000000003" customHeight="1" x14ac:dyDescent="0.2">
      <c r="A25" s="266"/>
      <c r="B25" s="66" t="s">
        <v>263</v>
      </c>
      <c r="C25" s="277">
        <f>SUM(C22:D24)</f>
        <v>43327474</v>
      </c>
      <c r="D25" s="277"/>
      <c r="E25" s="277">
        <f>SUM(E22:F24)</f>
        <v>42416506</v>
      </c>
      <c r="F25" s="277"/>
      <c r="G25" s="274">
        <f>IF(C25=0,0,E25/C25)</f>
        <v>0.97897481861047331</v>
      </c>
      <c r="H25" s="275"/>
    </row>
    <row r="26" spans="1:8" ht="57.6" customHeight="1" x14ac:dyDescent="0.2">
      <c r="A26" s="131" t="s">
        <v>76</v>
      </c>
      <c r="B26" s="67" t="s">
        <v>74</v>
      </c>
      <c r="C26" s="67" t="s">
        <v>422</v>
      </c>
      <c r="D26" s="295" t="s">
        <v>423</v>
      </c>
      <c r="E26" s="295"/>
      <c r="F26" s="295" t="s">
        <v>424</v>
      </c>
      <c r="G26" s="295"/>
      <c r="H26" s="67" t="s">
        <v>274</v>
      </c>
    </row>
    <row r="27" spans="1:8" ht="46.5" customHeight="1" x14ac:dyDescent="0.2">
      <c r="A27" s="128" t="s">
        <v>357</v>
      </c>
      <c r="B27" s="107" t="s">
        <v>358</v>
      </c>
      <c r="C27" s="160">
        <v>6100</v>
      </c>
      <c r="D27" s="278">
        <v>6300</v>
      </c>
      <c r="E27" s="279"/>
      <c r="F27" s="278">
        <v>6200</v>
      </c>
      <c r="G27" s="279"/>
      <c r="H27" s="146">
        <v>1.03</v>
      </c>
    </row>
    <row r="28" spans="1:8" ht="6.75" customHeight="1" x14ac:dyDescent="0.2">
      <c r="A28" s="127"/>
      <c r="B28" s="11"/>
      <c r="C28" s="159"/>
      <c r="D28" s="278"/>
      <c r="E28" s="279"/>
      <c r="F28" s="278"/>
      <c r="G28" s="279"/>
      <c r="H28" s="146">
        <f>IF(C28=0,0,E28/C28)</f>
        <v>0</v>
      </c>
    </row>
    <row r="29" spans="1:8" ht="6.75" customHeight="1" x14ac:dyDescent="0.2">
      <c r="A29" s="127"/>
      <c r="B29" s="11"/>
      <c r="C29" s="159"/>
      <c r="D29" s="278"/>
      <c r="E29" s="279"/>
      <c r="F29" s="278"/>
      <c r="G29" s="279"/>
      <c r="H29" s="146">
        <f>IF(C29=0,0,E29/C29)</f>
        <v>0</v>
      </c>
    </row>
    <row r="30" spans="1:8" ht="80.25" customHeight="1" x14ac:dyDescent="0.2">
      <c r="A30" s="129" t="s">
        <v>77</v>
      </c>
      <c r="B30" s="298" t="s">
        <v>359</v>
      </c>
      <c r="C30" s="298"/>
      <c r="D30" s="298"/>
      <c r="E30" s="298"/>
      <c r="F30" s="282" t="s">
        <v>360</v>
      </c>
      <c r="G30" s="283"/>
      <c r="H30" s="283"/>
    </row>
    <row r="31" spans="1:8" ht="30.6" customHeight="1" x14ac:dyDescent="0.2">
      <c r="A31" s="296" t="s">
        <v>78</v>
      </c>
      <c r="B31" s="299" t="s">
        <v>203</v>
      </c>
      <c r="C31" s="285" t="s">
        <v>261</v>
      </c>
      <c r="D31" s="285"/>
      <c r="E31" s="285"/>
      <c r="F31" s="285"/>
      <c r="G31" s="285"/>
      <c r="H31" s="285"/>
    </row>
    <row r="32" spans="1:8" ht="54.6" customHeight="1" x14ac:dyDescent="0.2">
      <c r="A32" s="297"/>
      <c r="B32" s="299"/>
      <c r="C32" s="285" t="s">
        <v>420</v>
      </c>
      <c r="D32" s="285"/>
      <c r="E32" s="285"/>
      <c r="F32" s="285"/>
      <c r="G32" s="285"/>
      <c r="H32" s="285"/>
    </row>
    <row r="33" spans="1:256" ht="25.15" customHeight="1" x14ac:dyDescent="0.2">
      <c r="A33" s="297"/>
      <c r="B33" s="299"/>
      <c r="C33" s="271" t="s">
        <v>262</v>
      </c>
      <c r="D33" s="271"/>
      <c r="E33" s="271" t="s">
        <v>421</v>
      </c>
      <c r="F33" s="271"/>
      <c r="G33" s="271" t="s">
        <v>274</v>
      </c>
      <c r="H33" s="271"/>
    </row>
    <row r="34" spans="1:256" ht="13.9" customHeight="1" x14ac:dyDescent="0.2">
      <c r="A34" s="302" t="s">
        <v>333</v>
      </c>
      <c r="B34" s="60" t="s">
        <v>243</v>
      </c>
      <c r="C34" s="273">
        <v>1050000</v>
      </c>
      <c r="D34" s="273"/>
      <c r="E34" s="284">
        <v>1050000</v>
      </c>
      <c r="F34" s="284"/>
      <c r="G34" s="269">
        <f>IF(C34=0,0,E34/C34)</f>
        <v>1</v>
      </c>
      <c r="H34" s="270"/>
    </row>
    <row r="35" spans="1:256" ht="14.45" customHeight="1" x14ac:dyDescent="0.2">
      <c r="A35" s="303"/>
      <c r="B35" s="60" t="s">
        <v>201</v>
      </c>
      <c r="C35" s="273"/>
      <c r="D35" s="273"/>
      <c r="E35" s="284"/>
      <c r="F35" s="284"/>
      <c r="G35" s="269">
        <f>IF(C35=0,0,E35/C35)</f>
        <v>0</v>
      </c>
      <c r="H35" s="270"/>
    </row>
    <row r="36" spans="1:256" ht="14.45" customHeight="1" x14ac:dyDescent="0.2">
      <c r="A36" s="303"/>
      <c r="B36" s="60" t="s">
        <v>202</v>
      </c>
      <c r="C36" s="273"/>
      <c r="D36" s="273"/>
      <c r="E36" s="284"/>
      <c r="F36" s="284"/>
      <c r="G36" s="269">
        <f>IF(C36=0,0,E36/C36)</f>
        <v>0</v>
      </c>
      <c r="H36" s="270"/>
    </row>
    <row r="37" spans="1:256" ht="43.15" customHeight="1" x14ac:dyDescent="0.2">
      <c r="A37" s="304"/>
      <c r="B37" s="68" t="s">
        <v>247</v>
      </c>
      <c r="C37" s="305">
        <f>SUM(C34:D36)</f>
        <v>1050000</v>
      </c>
      <c r="D37" s="305"/>
      <c r="E37" s="286">
        <f>SUM(E34:F36)</f>
        <v>1050000</v>
      </c>
      <c r="F37" s="287"/>
      <c r="G37" s="280">
        <f>IF(C37=0,0,E37/C37)</f>
        <v>1</v>
      </c>
      <c r="H37" s="281"/>
    </row>
    <row r="38" spans="1:256" s="43" customFormat="1" ht="51" x14ac:dyDescent="0.2">
      <c r="A38" s="60" t="s">
        <v>79</v>
      </c>
      <c r="B38" s="69" t="s">
        <v>74</v>
      </c>
      <c r="C38" s="69" t="s">
        <v>426</v>
      </c>
      <c r="D38" s="301" t="s">
        <v>423</v>
      </c>
      <c r="E38" s="301"/>
      <c r="F38" s="301" t="s">
        <v>424</v>
      </c>
      <c r="G38" s="301"/>
      <c r="H38" s="69" t="s">
        <v>274</v>
      </c>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row>
    <row r="39" spans="1:256" s="43" customFormat="1" ht="47.25" customHeight="1" x14ac:dyDescent="0.2">
      <c r="A39" s="128" t="s">
        <v>357</v>
      </c>
      <c r="B39" s="209" t="s">
        <v>354</v>
      </c>
      <c r="C39" s="159">
        <v>1200</v>
      </c>
      <c r="D39" s="278">
        <v>1200</v>
      </c>
      <c r="E39" s="279"/>
      <c r="F39" s="278">
        <v>1200</v>
      </c>
      <c r="G39" s="279"/>
      <c r="H39" s="146">
        <v>1</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row>
    <row r="40" spans="1:256" s="43" customFormat="1" ht="5.25" customHeight="1" x14ac:dyDescent="0.2">
      <c r="A40" s="127"/>
      <c r="B40" s="11"/>
      <c r="C40" s="159"/>
      <c r="D40" s="278"/>
      <c r="E40" s="279"/>
      <c r="F40" s="278"/>
      <c r="G40" s="279"/>
      <c r="H40" s="146">
        <f>IF(C40=0,0,E40/C40)</f>
        <v>0</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row>
    <row r="41" spans="1:256" s="43" customFormat="1" ht="6.75" customHeight="1" x14ac:dyDescent="0.2">
      <c r="A41" s="127"/>
      <c r="B41" s="11"/>
      <c r="C41" s="159"/>
      <c r="D41" s="278"/>
      <c r="E41" s="279"/>
      <c r="F41" s="278"/>
      <c r="G41" s="279"/>
      <c r="H41" s="146">
        <f>IF(C41=0,0,E41/C41)</f>
        <v>0</v>
      </c>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row>
    <row r="42" spans="1:256" s="43" customFormat="1" ht="5.25" customHeight="1" x14ac:dyDescent="0.2">
      <c r="A42" s="127"/>
      <c r="B42" s="11"/>
      <c r="C42" s="159"/>
      <c r="D42" s="278"/>
      <c r="E42" s="279"/>
      <c r="F42" s="278"/>
      <c r="G42" s="279"/>
      <c r="H42" s="146">
        <f>IF(C42=0,0,E42/C42)</f>
        <v>0</v>
      </c>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row>
    <row r="43" spans="1:256" s="43" customFormat="1" ht="6" customHeight="1" x14ac:dyDescent="0.2">
      <c r="A43" s="127"/>
      <c r="B43" s="11"/>
      <c r="C43" s="159"/>
      <c r="D43" s="278"/>
      <c r="E43" s="279"/>
      <c r="F43" s="278"/>
      <c r="G43" s="279"/>
      <c r="H43" s="146">
        <f>IF(C43=0,0,E43/C43)</f>
        <v>0</v>
      </c>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row>
  </sheetData>
  <mergeCells count="94">
    <mergeCell ref="A1:H2"/>
    <mergeCell ref="F43:G43"/>
    <mergeCell ref="D41:E41"/>
    <mergeCell ref="F41:G41"/>
    <mergeCell ref="D42:E42"/>
    <mergeCell ref="F42:G42"/>
    <mergeCell ref="D38:E38"/>
    <mergeCell ref="F38:G38"/>
    <mergeCell ref="A34:A37"/>
    <mergeCell ref="D39:E39"/>
    <mergeCell ref="F39:G39"/>
    <mergeCell ref="D40:E40"/>
    <mergeCell ref="F40:G40"/>
    <mergeCell ref="C36:D36"/>
    <mergeCell ref="E36:F36"/>
    <mergeCell ref="C37:D37"/>
    <mergeCell ref="C22:D22"/>
    <mergeCell ref="E22:F22"/>
    <mergeCell ref="A31:A33"/>
    <mergeCell ref="C34:D34"/>
    <mergeCell ref="C35:D35"/>
    <mergeCell ref="E35:F35"/>
    <mergeCell ref="F29:G29"/>
    <mergeCell ref="E33:F33"/>
    <mergeCell ref="G35:H35"/>
    <mergeCell ref="D29:E29"/>
    <mergeCell ref="B30:E30"/>
    <mergeCell ref="B31:B33"/>
    <mergeCell ref="D28:E28"/>
    <mergeCell ref="F28:G28"/>
    <mergeCell ref="C23:D23"/>
    <mergeCell ref="E23:F23"/>
    <mergeCell ref="C24:D24"/>
    <mergeCell ref="E24:F24"/>
    <mergeCell ref="D27:E27"/>
    <mergeCell ref="F27:G27"/>
    <mergeCell ref="D26:E26"/>
    <mergeCell ref="F26:G26"/>
    <mergeCell ref="B5:H6"/>
    <mergeCell ref="E10:F10"/>
    <mergeCell ref="D14:E14"/>
    <mergeCell ref="G9:H9"/>
    <mergeCell ref="C11:D11"/>
    <mergeCell ref="G10:H10"/>
    <mergeCell ref="C12:D12"/>
    <mergeCell ref="C8:H8"/>
    <mergeCell ref="E11:F11"/>
    <mergeCell ref="F14:G14"/>
    <mergeCell ref="E12:F12"/>
    <mergeCell ref="B7:B9"/>
    <mergeCell ref="E13:F13"/>
    <mergeCell ref="C7:H7"/>
    <mergeCell ref="C9:D9"/>
    <mergeCell ref="E9:F9"/>
    <mergeCell ref="B19:B21"/>
    <mergeCell ref="C19:H19"/>
    <mergeCell ref="A7:A13"/>
    <mergeCell ref="C20:H20"/>
    <mergeCell ref="C21:D21"/>
    <mergeCell ref="E21:F21"/>
    <mergeCell ref="F16:G16"/>
    <mergeCell ref="D16:E16"/>
    <mergeCell ref="B18:F18"/>
    <mergeCell ref="D17:E17"/>
    <mergeCell ref="F17:G17"/>
    <mergeCell ref="D15:E15"/>
    <mergeCell ref="F15:G15"/>
    <mergeCell ref="G12:H12"/>
    <mergeCell ref="G11:H11"/>
    <mergeCell ref="D43:E43"/>
    <mergeCell ref="G37:H37"/>
    <mergeCell ref="G36:H36"/>
    <mergeCell ref="F30:H30"/>
    <mergeCell ref="E34:F34"/>
    <mergeCell ref="C31:H31"/>
    <mergeCell ref="C32:H32"/>
    <mergeCell ref="E37:F37"/>
    <mergeCell ref="C33:D33"/>
    <mergeCell ref="A4:H4"/>
    <mergeCell ref="G23:H23"/>
    <mergeCell ref="A5:A6"/>
    <mergeCell ref="G18:H18"/>
    <mergeCell ref="G34:H34"/>
    <mergeCell ref="G33:H33"/>
    <mergeCell ref="G21:H21"/>
    <mergeCell ref="C10:D10"/>
    <mergeCell ref="G13:H13"/>
    <mergeCell ref="C13:D13"/>
    <mergeCell ref="A19:A25"/>
    <mergeCell ref="G24:H24"/>
    <mergeCell ref="G22:H22"/>
    <mergeCell ref="G25:H25"/>
    <mergeCell ref="C25:D25"/>
    <mergeCell ref="E25:F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zoomScale="107" zoomScaleNormal="107" zoomScaleSheetLayoutView="100" workbookViewId="0">
      <selection activeCell="P11" sqref="P11"/>
    </sheetView>
  </sheetViews>
  <sheetFormatPr defaultColWidth="8.85546875" defaultRowHeight="15" x14ac:dyDescent="0.25"/>
  <cols>
    <col min="1" max="1" width="4.28515625" style="28" customWidth="1"/>
    <col min="2" max="2" width="27.42578125" style="28" customWidth="1"/>
    <col min="3" max="3" width="14" style="28" customWidth="1"/>
    <col min="4" max="4" width="13.42578125" style="28" customWidth="1"/>
    <col min="5" max="5" width="8" style="28" customWidth="1"/>
    <col min="6" max="6" width="2.7109375" style="28" customWidth="1"/>
    <col min="7" max="7" width="2.5703125" style="28" customWidth="1"/>
    <col min="8" max="8" width="5.42578125" style="28" customWidth="1"/>
    <col min="9" max="9" width="12.28515625" style="28" customWidth="1"/>
    <col min="10" max="10" width="12" style="28" customWidth="1"/>
    <col min="11" max="11" width="8.140625" style="28" customWidth="1"/>
    <col min="12" max="12" width="13.42578125" style="28" customWidth="1"/>
    <col min="13" max="13" width="14" style="28" customWidth="1"/>
    <col min="14" max="14" width="7.7109375" style="28" customWidth="1"/>
    <col min="15" max="16384" width="8.85546875" style="28"/>
  </cols>
  <sheetData>
    <row r="1" spans="1:14" x14ac:dyDescent="0.25">
      <c r="F1" s="44"/>
      <c r="M1" s="309"/>
      <c r="N1" s="309"/>
    </row>
    <row r="2" spans="1:14" ht="25.15" customHeight="1" x14ac:dyDescent="0.25">
      <c r="A2" s="314" t="s">
        <v>427</v>
      </c>
      <c r="B2" s="314"/>
      <c r="C2" s="314"/>
      <c r="D2" s="314"/>
      <c r="E2" s="314"/>
      <c r="F2" s="314"/>
      <c r="G2" s="314"/>
      <c r="H2" s="314"/>
      <c r="I2" s="314"/>
      <c r="J2" s="314"/>
      <c r="K2" s="314"/>
      <c r="L2" s="314"/>
      <c r="M2" s="314"/>
      <c r="N2" s="314"/>
    </row>
    <row r="3" spans="1:14" ht="14.45" customHeight="1" x14ac:dyDescent="0.25">
      <c r="A3" s="310" t="s">
        <v>200</v>
      </c>
      <c r="B3" s="311" t="s">
        <v>267</v>
      </c>
      <c r="C3" s="312" t="s">
        <v>203</v>
      </c>
      <c r="D3" s="313"/>
      <c r="E3" s="313"/>
      <c r="F3" s="313"/>
      <c r="G3" s="313"/>
      <c r="H3" s="313"/>
      <c r="I3" s="313"/>
      <c r="J3" s="313"/>
      <c r="K3" s="313"/>
      <c r="L3" s="313"/>
      <c r="M3" s="313"/>
      <c r="N3" s="313"/>
    </row>
    <row r="4" spans="1:14" ht="28.9" customHeight="1" x14ac:dyDescent="0.25">
      <c r="A4" s="310"/>
      <c r="B4" s="311"/>
      <c r="C4" s="306" t="s">
        <v>243</v>
      </c>
      <c r="D4" s="307"/>
      <c r="E4" s="308"/>
      <c r="F4" s="306" t="s">
        <v>201</v>
      </c>
      <c r="G4" s="307"/>
      <c r="H4" s="308"/>
      <c r="I4" s="306" t="s">
        <v>202</v>
      </c>
      <c r="J4" s="307"/>
      <c r="K4" s="308"/>
      <c r="L4" s="306" t="s">
        <v>92</v>
      </c>
      <c r="M4" s="307"/>
      <c r="N4" s="308"/>
    </row>
    <row r="5" spans="1:14" ht="25.5" x14ac:dyDescent="0.25">
      <c r="A5" s="310"/>
      <c r="B5" s="311"/>
      <c r="C5" s="72" t="s">
        <v>265</v>
      </c>
      <c r="D5" s="72" t="s">
        <v>266</v>
      </c>
      <c r="E5" s="62" t="s">
        <v>264</v>
      </c>
      <c r="F5" s="72" t="s">
        <v>265</v>
      </c>
      <c r="G5" s="72" t="s">
        <v>266</v>
      </c>
      <c r="H5" s="72" t="s">
        <v>264</v>
      </c>
      <c r="I5" s="72" t="s">
        <v>265</v>
      </c>
      <c r="J5" s="72" t="s">
        <v>266</v>
      </c>
      <c r="K5" s="72" t="s">
        <v>264</v>
      </c>
      <c r="L5" s="72" t="s">
        <v>265</v>
      </c>
      <c r="M5" s="72" t="s">
        <v>266</v>
      </c>
      <c r="N5" s="72" t="s">
        <v>264</v>
      </c>
    </row>
    <row r="6" spans="1:14" ht="18.600000000000001" customHeight="1" x14ac:dyDescent="0.25">
      <c r="A6" s="38">
        <v>1</v>
      </c>
      <c r="B6" s="38" t="s">
        <v>428</v>
      </c>
      <c r="C6" s="113">
        <v>43054797</v>
      </c>
      <c r="D6" s="113">
        <v>42150832</v>
      </c>
      <c r="E6" s="147">
        <f>IF(C6=0,0,D6/C6)</f>
        <v>0.97900431396761667</v>
      </c>
      <c r="F6" s="113"/>
      <c r="G6" s="109"/>
      <c r="H6" s="147">
        <f t="shared" ref="H6:H30" si="0">IF(F6=0,0,G6/F6)</f>
        <v>0</v>
      </c>
      <c r="I6" s="210">
        <v>272677</v>
      </c>
      <c r="J6" s="211">
        <v>265674</v>
      </c>
      <c r="K6" s="147">
        <f t="shared" ref="K6:K30" si="1">IF(I6=0,0,J6/I6)</f>
        <v>0.97431759921078787</v>
      </c>
      <c r="L6" s="113">
        <v>43327474</v>
      </c>
      <c r="M6" s="109">
        <v>42416506</v>
      </c>
      <c r="N6" s="147">
        <f t="shared" ref="N6:N30" si="2">IF(L6=0,0,M6/L6)</f>
        <v>0.97897481861047331</v>
      </c>
    </row>
    <row r="7" spans="1:14" x14ac:dyDescent="0.25">
      <c r="A7" s="38"/>
      <c r="B7" s="38"/>
      <c r="C7" s="109"/>
      <c r="D7" s="109"/>
      <c r="E7" s="147">
        <f t="shared" ref="E7:E30" si="3">IF(C7=0,0,D7/C7)</f>
        <v>0</v>
      </c>
      <c r="F7" s="109"/>
      <c r="G7" s="109"/>
      <c r="H7" s="147">
        <f t="shared" si="0"/>
        <v>0</v>
      </c>
      <c r="I7" s="109"/>
      <c r="J7" s="109"/>
      <c r="K7" s="147">
        <f t="shared" si="1"/>
        <v>0</v>
      </c>
      <c r="L7" s="109"/>
      <c r="M7" s="109"/>
      <c r="N7" s="147">
        <f t="shared" si="2"/>
        <v>0</v>
      </c>
    </row>
    <row r="8" spans="1:14" x14ac:dyDescent="0.25">
      <c r="A8" s="38"/>
      <c r="B8" s="38"/>
      <c r="C8" s="109"/>
      <c r="D8" s="109"/>
      <c r="E8" s="147">
        <f t="shared" si="3"/>
        <v>0</v>
      </c>
      <c r="F8" s="109"/>
      <c r="G8" s="109"/>
      <c r="H8" s="147">
        <f t="shared" si="0"/>
        <v>0</v>
      </c>
      <c r="I8" s="109"/>
      <c r="J8" s="109"/>
      <c r="K8" s="147">
        <f t="shared" si="1"/>
        <v>0</v>
      </c>
      <c r="L8" s="109"/>
      <c r="M8" s="109"/>
      <c r="N8" s="147">
        <f t="shared" si="2"/>
        <v>0</v>
      </c>
    </row>
    <row r="9" spans="1:14" x14ac:dyDescent="0.25">
      <c r="A9" s="38"/>
      <c r="B9" s="38"/>
      <c r="C9" s="109"/>
      <c r="D9" s="109"/>
      <c r="E9" s="147">
        <f t="shared" si="3"/>
        <v>0</v>
      </c>
      <c r="F9" s="109"/>
      <c r="G9" s="109"/>
      <c r="H9" s="147">
        <f t="shared" si="0"/>
        <v>0</v>
      </c>
      <c r="I9" s="109"/>
      <c r="J9" s="109"/>
      <c r="K9" s="147">
        <f t="shared" si="1"/>
        <v>0</v>
      </c>
      <c r="L9" s="109"/>
      <c r="M9" s="109"/>
      <c r="N9" s="147">
        <f t="shared" si="2"/>
        <v>0</v>
      </c>
    </row>
    <row r="10" spans="1:14" x14ac:dyDescent="0.25">
      <c r="A10" s="38"/>
      <c r="B10" s="38"/>
      <c r="C10" s="109"/>
      <c r="D10" s="109"/>
      <c r="E10" s="147">
        <f t="shared" si="3"/>
        <v>0</v>
      </c>
      <c r="F10" s="109"/>
      <c r="G10" s="109"/>
      <c r="H10" s="147">
        <f t="shared" si="0"/>
        <v>0</v>
      </c>
      <c r="I10" s="109"/>
      <c r="J10" s="109"/>
      <c r="K10" s="147">
        <f t="shared" si="1"/>
        <v>0</v>
      </c>
      <c r="L10" s="109"/>
      <c r="M10" s="109"/>
      <c r="N10" s="147">
        <f t="shared" si="2"/>
        <v>0</v>
      </c>
    </row>
    <row r="11" spans="1:14" x14ac:dyDescent="0.25">
      <c r="A11" s="38"/>
      <c r="B11" s="38"/>
      <c r="C11" s="109"/>
      <c r="D11" s="109"/>
      <c r="E11" s="147">
        <f t="shared" si="3"/>
        <v>0</v>
      </c>
      <c r="F11" s="109"/>
      <c r="G11" s="109"/>
      <c r="H11" s="147">
        <f t="shared" si="0"/>
        <v>0</v>
      </c>
      <c r="I11" s="109"/>
      <c r="J11" s="109"/>
      <c r="K11" s="147">
        <f t="shared" si="1"/>
        <v>0</v>
      </c>
      <c r="L11" s="109"/>
      <c r="M11" s="109"/>
      <c r="N11" s="147">
        <f t="shared" si="2"/>
        <v>0</v>
      </c>
    </row>
    <row r="12" spans="1:14" x14ac:dyDescent="0.25">
      <c r="A12" s="38"/>
      <c r="B12" s="38"/>
      <c r="C12" s="109"/>
      <c r="D12" s="109"/>
      <c r="E12" s="147">
        <f t="shared" si="3"/>
        <v>0</v>
      </c>
      <c r="F12" s="109"/>
      <c r="G12" s="109"/>
      <c r="H12" s="147">
        <f t="shared" si="0"/>
        <v>0</v>
      </c>
      <c r="I12" s="109"/>
      <c r="J12" s="109"/>
      <c r="K12" s="147">
        <f t="shared" si="1"/>
        <v>0</v>
      </c>
      <c r="L12" s="109"/>
      <c r="M12" s="109"/>
      <c r="N12" s="147">
        <f t="shared" si="2"/>
        <v>0</v>
      </c>
    </row>
    <row r="13" spans="1:14" x14ac:dyDescent="0.25">
      <c r="A13" s="38"/>
      <c r="B13" s="38"/>
      <c r="C13" s="109"/>
      <c r="D13" s="109"/>
      <c r="E13" s="147">
        <f t="shared" si="3"/>
        <v>0</v>
      </c>
      <c r="F13" s="109"/>
      <c r="G13" s="109"/>
      <c r="H13" s="147">
        <f t="shared" si="0"/>
        <v>0</v>
      </c>
      <c r="I13" s="109"/>
      <c r="J13" s="109"/>
      <c r="K13" s="147">
        <f t="shared" si="1"/>
        <v>0</v>
      </c>
      <c r="L13" s="109"/>
      <c r="M13" s="109"/>
      <c r="N13" s="147">
        <f t="shared" si="2"/>
        <v>0</v>
      </c>
    </row>
    <row r="14" spans="1:14" x14ac:dyDescent="0.25">
      <c r="A14" s="38"/>
      <c r="B14" s="38"/>
      <c r="C14" s="109"/>
      <c r="D14" s="109"/>
      <c r="E14" s="147">
        <f t="shared" si="3"/>
        <v>0</v>
      </c>
      <c r="F14" s="109"/>
      <c r="G14" s="109"/>
      <c r="H14" s="147">
        <f t="shared" si="0"/>
        <v>0</v>
      </c>
      <c r="I14" s="109"/>
      <c r="J14" s="109"/>
      <c r="K14" s="147">
        <f t="shared" si="1"/>
        <v>0</v>
      </c>
      <c r="L14" s="109"/>
      <c r="M14" s="109"/>
      <c r="N14" s="147">
        <f t="shared" si="2"/>
        <v>0</v>
      </c>
    </row>
    <row r="15" spans="1:14" x14ac:dyDescent="0.25">
      <c r="A15" s="38"/>
      <c r="B15" s="38"/>
      <c r="C15" s="109"/>
      <c r="D15" s="109"/>
      <c r="E15" s="147">
        <f t="shared" si="3"/>
        <v>0</v>
      </c>
      <c r="F15" s="109"/>
      <c r="G15" s="109"/>
      <c r="H15" s="147">
        <f t="shared" si="0"/>
        <v>0</v>
      </c>
      <c r="I15" s="109"/>
      <c r="J15" s="109"/>
      <c r="K15" s="147">
        <f t="shared" si="1"/>
        <v>0</v>
      </c>
      <c r="L15" s="109"/>
      <c r="M15" s="109"/>
      <c r="N15" s="147">
        <f t="shared" si="2"/>
        <v>0</v>
      </c>
    </row>
    <row r="16" spans="1:14" x14ac:dyDescent="0.25">
      <c r="A16" s="38"/>
      <c r="B16" s="38"/>
      <c r="C16" s="109"/>
      <c r="D16" s="109"/>
      <c r="E16" s="147">
        <f t="shared" si="3"/>
        <v>0</v>
      </c>
      <c r="F16" s="109"/>
      <c r="G16" s="109"/>
      <c r="H16" s="147">
        <f t="shared" si="0"/>
        <v>0</v>
      </c>
      <c r="I16" s="109"/>
      <c r="J16" s="109"/>
      <c r="K16" s="147">
        <f t="shared" si="1"/>
        <v>0</v>
      </c>
      <c r="L16" s="109"/>
      <c r="M16" s="109"/>
      <c r="N16" s="147">
        <f t="shared" si="2"/>
        <v>0</v>
      </c>
    </row>
    <row r="17" spans="1:14" x14ac:dyDescent="0.25">
      <c r="A17" s="38"/>
      <c r="B17" s="38"/>
      <c r="C17" s="109"/>
      <c r="D17" s="109"/>
      <c r="E17" s="147">
        <f t="shared" si="3"/>
        <v>0</v>
      </c>
      <c r="F17" s="109"/>
      <c r="G17" s="109"/>
      <c r="H17" s="147">
        <f t="shared" si="0"/>
        <v>0</v>
      </c>
      <c r="I17" s="109"/>
      <c r="J17" s="109"/>
      <c r="K17" s="147">
        <f t="shared" si="1"/>
        <v>0</v>
      </c>
      <c r="L17" s="109"/>
      <c r="M17" s="109"/>
      <c r="N17" s="147">
        <f t="shared" si="2"/>
        <v>0</v>
      </c>
    </row>
    <row r="18" spans="1:14" x14ac:dyDescent="0.25">
      <c r="A18" s="38"/>
      <c r="B18" s="38"/>
      <c r="C18" s="109"/>
      <c r="D18" s="109"/>
      <c r="E18" s="147">
        <f t="shared" si="3"/>
        <v>0</v>
      </c>
      <c r="F18" s="109"/>
      <c r="G18" s="109"/>
      <c r="H18" s="147">
        <f t="shared" si="0"/>
        <v>0</v>
      </c>
      <c r="I18" s="109"/>
      <c r="J18" s="109"/>
      <c r="K18" s="147">
        <f t="shared" si="1"/>
        <v>0</v>
      </c>
      <c r="L18" s="109"/>
      <c r="M18" s="109"/>
      <c r="N18" s="147">
        <f t="shared" si="2"/>
        <v>0</v>
      </c>
    </row>
    <row r="19" spans="1:14" x14ac:dyDescent="0.25">
      <c r="A19" s="38"/>
      <c r="B19" s="38"/>
      <c r="C19" s="109"/>
      <c r="D19" s="109"/>
      <c r="E19" s="147">
        <f t="shared" si="3"/>
        <v>0</v>
      </c>
      <c r="F19" s="109"/>
      <c r="G19" s="109"/>
      <c r="H19" s="147">
        <f t="shared" si="0"/>
        <v>0</v>
      </c>
      <c r="I19" s="109"/>
      <c r="J19" s="109"/>
      <c r="K19" s="147">
        <f t="shared" si="1"/>
        <v>0</v>
      </c>
      <c r="L19" s="109"/>
      <c r="M19" s="109"/>
      <c r="N19" s="147">
        <f t="shared" si="2"/>
        <v>0</v>
      </c>
    </row>
    <row r="20" spans="1:14" x14ac:dyDescent="0.25">
      <c r="A20" s="38"/>
      <c r="B20" s="38"/>
      <c r="C20" s="109"/>
      <c r="D20" s="109"/>
      <c r="E20" s="147">
        <f t="shared" si="3"/>
        <v>0</v>
      </c>
      <c r="F20" s="109"/>
      <c r="G20" s="109"/>
      <c r="H20" s="147">
        <f t="shared" si="0"/>
        <v>0</v>
      </c>
      <c r="I20" s="109"/>
      <c r="J20" s="109"/>
      <c r="K20" s="147">
        <f t="shared" si="1"/>
        <v>0</v>
      </c>
      <c r="L20" s="109"/>
      <c r="M20" s="109"/>
      <c r="N20" s="147">
        <f t="shared" si="2"/>
        <v>0</v>
      </c>
    </row>
    <row r="21" spans="1:14" x14ac:dyDescent="0.25">
      <c r="A21" s="38"/>
      <c r="B21" s="38"/>
      <c r="C21" s="109"/>
      <c r="D21" s="109"/>
      <c r="E21" s="147">
        <f t="shared" si="3"/>
        <v>0</v>
      </c>
      <c r="F21" s="109"/>
      <c r="G21" s="109"/>
      <c r="H21" s="147">
        <f t="shared" si="0"/>
        <v>0</v>
      </c>
      <c r="I21" s="109"/>
      <c r="J21" s="109"/>
      <c r="K21" s="147">
        <f t="shared" si="1"/>
        <v>0</v>
      </c>
      <c r="L21" s="109"/>
      <c r="M21" s="109"/>
      <c r="N21" s="147">
        <f t="shared" si="2"/>
        <v>0</v>
      </c>
    </row>
    <row r="22" spans="1:14" x14ac:dyDescent="0.25">
      <c r="A22" s="38"/>
      <c r="B22" s="38"/>
      <c r="C22" s="109"/>
      <c r="D22" s="109"/>
      <c r="E22" s="147">
        <f t="shared" si="3"/>
        <v>0</v>
      </c>
      <c r="F22" s="109"/>
      <c r="G22" s="109"/>
      <c r="H22" s="147">
        <f t="shared" si="0"/>
        <v>0</v>
      </c>
      <c r="I22" s="109"/>
      <c r="J22" s="109"/>
      <c r="K22" s="147">
        <f t="shared" si="1"/>
        <v>0</v>
      </c>
      <c r="L22" s="109"/>
      <c r="M22" s="109"/>
      <c r="N22" s="147">
        <f t="shared" si="2"/>
        <v>0</v>
      </c>
    </row>
    <row r="23" spans="1:14" x14ac:dyDescent="0.25">
      <c r="A23" s="38"/>
      <c r="B23" s="38"/>
      <c r="C23" s="109"/>
      <c r="D23" s="109"/>
      <c r="E23" s="147">
        <f t="shared" si="3"/>
        <v>0</v>
      </c>
      <c r="F23" s="109"/>
      <c r="G23" s="109"/>
      <c r="H23" s="147">
        <f t="shared" si="0"/>
        <v>0</v>
      </c>
      <c r="I23" s="109"/>
      <c r="J23" s="109"/>
      <c r="K23" s="147">
        <f t="shared" si="1"/>
        <v>0</v>
      </c>
      <c r="L23" s="109"/>
      <c r="M23" s="109"/>
      <c r="N23" s="147">
        <f t="shared" si="2"/>
        <v>0</v>
      </c>
    </row>
    <row r="24" spans="1:14" x14ac:dyDescent="0.25">
      <c r="A24" s="38"/>
      <c r="B24" s="38"/>
      <c r="C24" s="109"/>
      <c r="D24" s="109"/>
      <c r="E24" s="147">
        <f t="shared" si="3"/>
        <v>0</v>
      </c>
      <c r="F24" s="109"/>
      <c r="G24" s="109"/>
      <c r="H24" s="147">
        <f t="shared" si="0"/>
        <v>0</v>
      </c>
      <c r="I24" s="109"/>
      <c r="J24" s="109"/>
      <c r="K24" s="147">
        <f t="shared" si="1"/>
        <v>0</v>
      </c>
      <c r="L24" s="109"/>
      <c r="M24" s="109"/>
      <c r="N24" s="147">
        <f t="shared" si="2"/>
        <v>0</v>
      </c>
    </row>
    <row r="25" spans="1:14" x14ac:dyDescent="0.25">
      <c r="A25" s="38"/>
      <c r="B25" s="38"/>
      <c r="C25" s="109"/>
      <c r="D25" s="109"/>
      <c r="E25" s="147">
        <f t="shared" si="3"/>
        <v>0</v>
      </c>
      <c r="F25" s="109"/>
      <c r="G25" s="109"/>
      <c r="H25" s="147">
        <f t="shared" si="0"/>
        <v>0</v>
      </c>
      <c r="I25" s="109"/>
      <c r="J25" s="109"/>
      <c r="K25" s="147">
        <f t="shared" si="1"/>
        <v>0</v>
      </c>
      <c r="L25" s="109"/>
      <c r="M25" s="109"/>
      <c r="N25" s="147">
        <f t="shared" si="2"/>
        <v>0</v>
      </c>
    </row>
    <row r="26" spans="1:14" x14ac:dyDescent="0.25">
      <c r="A26" s="38"/>
      <c r="B26" s="38"/>
      <c r="C26" s="109"/>
      <c r="D26" s="109"/>
      <c r="E26" s="147">
        <f t="shared" si="3"/>
        <v>0</v>
      </c>
      <c r="F26" s="109"/>
      <c r="G26" s="109"/>
      <c r="H26" s="147">
        <f t="shared" si="0"/>
        <v>0</v>
      </c>
      <c r="I26" s="109"/>
      <c r="J26" s="109"/>
      <c r="K26" s="147">
        <f t="shared" si="1"/>
        <v>0</v>
      </c>
      <c r="L26" s="109"/>
      <c r="M26" s="109"/>
      <c r="N26" s="147">
        <f t="shared" si="2"/>
        <v>0</v>
      </c>
    </row>
    <row r="27" spans="1:14" x14ac:dyDescent="0.25">
      <c r="A27" s="38"/>
      <c r="B27" s="38"/>
      <c r="C27" s="109"/>
      <c r="D27" s="109"/>
      <c r="E27" s="147">
        <f t="shared" si="3"/>
        <v>0</v>
      </c>
      <c r="F27" s="109"/>
      <c r="G27" s="109"/>
      <c r="H27" s="147">
        <f t="shared" si="0"/>
        <v>0</v>
      </c>
      <c r="I27" s="109"/>
      <c r="J27" s="109"/>
      <c r="K27" s="147">
        <f t="shared" si="1"/>
        <v>0</v>
      </c>
      <c r="L27" s="109"/>
      <c r="M27" s="109"/>
      <c r="N27" s="147">
        <f t="shared" si="2"/>
        <v>0</v>
      </c>
    </row>
    <row r="28" spans="1:14" x14ac:dyDescent="0.25">
      <c r="A28" s="38"/>
      <c r="B28" s="38"/>
      <c r="C28" s="109"/>
      <c r="D28" s="109"/>
      <c r="E28" s="147">
        <f t="shared" si="3"/>
        <v>0</v>
      </c>
      <c r="F28" s="109"/>
      <c r="G28" s="109"/>
      <c r="H28" s="147">
        <f t="shared" si="0"/>
        <v>0</v>
      </c>
      <c r="I28" s="109"/>
      <c r="J28" s="109"/>
      <c r="K28" s="147">
        <f t="shared" si="1"/>
        <v>0</v>
      </c>
      <c r="L28" s="109"/>
      <c r="M28" s="109"/>
      <c r="N28" s="147">
        <f t="shared" si="2"/>
        <v>0</v>
      </c>
    </row>
    <row r="29" spans="1:14" x14ac:dyDescent="0.25">
      <c r="A29" s="38"/>
      <c r="B29" s="38"/>
      <c r="C29" s="109"/>
      <c r="D29" s="109"/>
      <c r="E29" s="147">
        <f t="shared" si="3"/>
        <v>0</v>
      </c>
      <c r="F29" s="109"/>
      <c r="G29" s="109"/>
      <c r="H29" s="147">
        <f t="shared" si="0"/>
        <v>0</v>
      </c>
      <c r="I29" s="109"/>
      <c r="J29" s="109"/>
      <c r="K29" s="147">
        <f t="shared" si="1"/>
        <v>0</v>
      </c>
      <c r="L29" s="109"/>
      <c r="M29" s="109"/>
      <c r="N29" s="147">
        <f t="shared" si="2"/>
        <v>0</v>
      </c>
    </row>
    <row r="30" spans="1:14" x14ac:dyDescent="0.25">
      <c r="A30" s="114"/>
      <c r="B30" s="114" t="s">
        <v>330</v>
      </c>
      <c r="C30" s="114">
        <f>SUM(C6:C29)</f>
        <v>43054797</v>
      </c>
      <c r="D30" s="114">
        <f>SUM(D6:D29)</f>
        <v>42150832</v>
      </c>
      <c r="E30" s="149">
        <f t="shared" si="3"/>
        <v>0.97900431396761667</v>
      </c>
      <c r="F30" s="114">
        <f>SUM(F6:F29)</f>
        <v>0</v>
      </c>
      <c r="G30" s="114">
        <f>SUM(G6:G29)</f>
        <v>0</v>
      </c>
      <c r="H30" s="149">
        <f t="shared" si="0"/>
        <v>0</v>
      </c>
      <c r="I30" s="114">
        <f>SUM(I6:I29)</f>
        <v>272677</v>
      </c>
      <c r="J30" s="114">
        <f>SUM(J6:J29)</f>
        <v>265674</v>
      </c>
      <c r="K30" s="149">
        <f t="shared" si="1"/>
        <v>0.97431759921078787</v>
      </c>
      <c r="L30" s="114">
        <f>SUM(L6:L29)</f>
        <v>43327474</v>
      </c>
      <c r="M30" s="114">
        <f>SUM(M6:M29)</f>
        <v>42416506</v>
      </c>
      <c r="N30" s="149">
        <f t="shared" si="2"/>
        <v>0.97897481861047331</v>
      </c>
    </row>
  </sheetData>
  <mergeCells count="9">
    <mergeCell ref="F4:H4"/>
    <mergeCell ref="I4:K4"/>
    <mergeCell ref="L4:N4"/>
    <mergeCell ref="M1:N1"/>
    <mergeCell ref="A3:A5"/>
    <mergeCell ref="B3:B5"/>
    <mergeCell ref="C3:N3"/>
    <mergeCell ref="C4:E4"/>
    <mergeCell ref="A2:N2"/>
  </mergeCells>
  <pageMargins left="0.2" right="0.2"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54"/>
  <sheetViews>
    <sheetView workbookViewId="0">
      <selection activeCell="A4" sqref="A4:J54"/>
    </sheetView>
  </sheetViews>
  <sheetFormatPr defaultRowHeight="12.75" x14ac:dyDescent="0.2"/>
  <sheetData>
    <row r="2" spans="1:10" ht="15.75" x14ac:dyDescent="0.2">
      <c r="A2" s="315" t="s">
        <v>413</v>
      </c>
      <c r="B2" s="315"/>
      <c r="C2" s="315"/>
      <c r="D2" s="315"/>
      <c r="E2" s="315"/>
      <c r="F2" s="315"/>
      <c r="G2" s="315"/>
      <c r="H2" s="315"/>
      <c r="I2" s="315"/>
      <c r="J2" s="315"/>
    </row>
    <row r="4" spans="1:10" x14ac:dyDescent="0.2">
      <c r="A4" s="316" t="s">
        <v>476</v>
      </c>
      <c r="B4" s="317"/>
      <c r="C4" s="317"/>
      <c r="D4" s="317"/>
      <c r="E4" s="317"/>
      <c r="F4" s="317"/>
      <c r="G4" s="317"/>
      <c r="H4" s="317"/>
      <c r="I4" s="317"/>
      <c r="J4" s="318"/>
    </row>
    <row r="5" spans="1:10" x14ac:dyDescent="0.2">
      <c r="A5" s="319"/>
      <c r="B5" s="320"/>
      <c r="C5" s="320"/>
      <c r="D5" s="320"/>
      <c r="E5" s="320"/>
      <c r="F5" s="320"/>
      <c r="G5" s="320"/>
      <c r="H5" s="320"/>
      <c r="I5" s="320"/>
      <c r="J5" s="321"/>
    </row>
    <row r="6" spans="1:10" x14ac:dyDescent="0.2">
      <c r="A6" s="319"/>
      <c r="B6" s="320"/>
      <c r="C6" s="320"/>
      <c r="D6" s="320"/>
      <c r="E6" s="320"/>
      <c r="F6" s="320"/>
      <c r="G6" s="320"/>
      <c r="H6" s="320"/>
      <c r="I6" s="320"/>
      <c r="J6" s="321"/>
    </row>
    <row r="7" spans="1:10" x14ac:dyDescent="0.2">
      <c r="A7" s="319"/>
      <c r="B7" s="320"/>
      <c r="C7" s="320"/>
      <c r="D7" s="320"/>
      <c r="E7" s="320"/>
      <c r="F7" s="320"/>
      <c r="G7" s="320"/>
      <c r="H7" s="320"/>
      <c r="I7" s="320"/>
      <c r="J7" s="321"/>
    </row>
    <row r="8" spans="1:10" x14ac:dyDescent="0.2">
      <c r="A8" s="319"/>
      <c r="B8" s="320"/>
      <c r="C8" s="320"/>
      <c r="D8" s="320"/>
      <c r="E8" s="320"/>
      <c r="F8" s="320"/>
      <c r="G8" s="320"/>
      <c r="H8" s="320"/>
      <c r="I8" s="320"/>
      <c r="J8" s="321"/>
    </row>
    <row r="9" spans="1:10" x14ac:dyDescent="0.2">
      <c r="A9" s="319"/>
      <c r="B9" s="320"/>
      <c r="C9" s="320"/>
      <c r="D9" s="320"/>
      <c r="E9" s="320"/>
      <c r="F9" s="320"/>
      <c r="G9" s="320"/>
      <c r="H9" s="320"/>
      <c r="I9" s="320"/>
      <c r="J9" s="321"/>
    </row>
    <row r="10" spans="1:10" x14ac:dyDescent="0.2">
      <c r="A10" s="319"/>
      <c r="B10" s="320"/>
      <c r="C10" s="320"/>
      <c r="D10" s="320"/>
      <c r="E10" s="320"/>
      <c r="F10" s="320"/>
      <c r="G10" s="320"/>
      <c r="H10" s="320"/>
      <c r="I10" s="320"/>
      <c r="J10" s="321"/>
    </row>
    <row r="11" spans="1:10" x14ac:dyDescent="0.2">
      <c r="A11" s="319"/>
      <c r="B11" s="320"/>
      <c r="C11" s="320"/>
      <c r="D11" s="320"/>
      <c r="E11" s="320"/>
      <c r="F11" s="320"/>
      <c r="G11" s="320"/>
      <c r="H11" s="320"/>
      <c r="I11" s="320"/>
      <c r="J11" s="321"/>
    </row>
    <row r="12" spans="1:10" x14ac:dyDescent="0.2">
      <c r="A12" s="319"/>
      <c r="B12" s="320"/>
      <c r="C12" s="320"/>
      <c r="D12" s="320"/>
      <c r="E12" s="320"/>
      <c r="F12" s="320"/>
      <c r="G12" s="320"/>
      <c r="H12" s="320"/>
      <c r="I12" s="320"/>
      <c r="J12" s="321"/>
    </row>
    <row r="13" spans="1:10" x14ac:dyDescent="0.2">
      <c r="A13" s="319"/>
      <c r="B13" s="320"/>
      <c r="C13" s="320"/>
      <c r="D13" s="320"/>
      <c r="E13" s="320"/>
      <c r="F13" s="320"/>
      <c r="G13" s="320"/>
      <c r="H13" s="320"/>
      <c r="I13" s="320"/>
      <c r="J13" s="321"/>
    </row>
    <row r="14" spans="1:10" x14ac:dyDescent="0.2">
      <c r="A14" s="319"/>
      <c r="B14" s="320"/>
      <c r="C14" s="320"/>
      <c r="D14" s="320"/>
      <c r="E14" s="320"/>
      <c r="F14" s="320"/>
      <c r="G14" s="320"/>
      <c r="H14" s="320"/>
      <c r="I14" s="320"/>
      <c r="J14" s="321"/>
    </row>
    <row r="15" spans="1:10" x14ac:dyDescent="0.2">
      <c r="A15" s="319"/>
      <c r="B15" s="320"/>
      <c r="C15" s="320"/>
      <c r="D15" s="320"/>
      <c r="E15" s="320"/>
      <c r="F15" s="320"/>
      <c r="G15" s="320"/>
      <c r="H15" s="320"/>
      <c r="I15" s="320"/>
      <c r="J15" s="321"/>
    </row>
    <row r="16" spans="1:10" x14ac:dyDescent="0.2">
      <c r="A16" s="319"/>
      <c r="B16" s="320"/>
      <c r="C16" s="320"/>
      <c r="D16" s="320"/>
      <c r="E16" s="320"/>
      <c r="F16" s="320"/>
      <c r="G16" s="320"/>
      <c r="H16" s="320"/>
      <c r="I16" s="320"/>
      <c r="J16" s="321"/>
    </row>
    <row r="17" spans="1:10" x14ac:dyDescent="0.2">
      <c r="A17" s="319"/>
      <c r="B17" s="320"/>
      <c r="C17" s="320"/>
      <c r="D17" s="320"/>
      <c r="E17" s="320"/>
      <c r="F17" s="320"/>
      <c r="G17" s="320"/>
      <c r="H17" s="320"/>
      <c r="I17" s="320"/>
      <c r="J17" s="321"/>
    </row>
    <row r="18" spans="1:10" x14ac:dyDescent="0.2">
      <c r="A18" s="319"/>
      <c r="B18" s="320"/>
      <c r="C18" s="320"/>
      <c r="D18" s="320"/>
      <c r="E18" s="320"/>
      <c r="F18" s="320"/>
      <c r="G18" s="320"/>
      <c r="H18" s="320"/>
      <c r="I18" s="320"/>
      <c r="J18" s="321"/>
    </row>
    <row r="19" spans="1:10" x14ac:dyDescent="0.2">
      <c r="A19" s="319"/>
      <c r="B19" s="320"/>
      <c r="C19" s="320"/>
      <c r="D19" s="320"/>
      <c r="E19" s="320"/>
      <c r="F19" s="320"/>
      <c r="G19" s="320"/>
      <c r="H19" s="320"/>
      <c r="I19" s="320"/>
      <c r="J19" s="321"/>
    </row>
    <row r="20" spans="1:10" x14ac:dyDescent="0.2">
      <c r="A20" s="319"/>
      <c r="B20" s="320"/>
      <c r="C20" s="320"/>
      <c r="D20" s="320"/>
      <c r="E20" s="320"/>
      <c r="F20" s="320"/>
      <c r="G20" s="320"/>
      <c r="H20" s="320"/>
      <c r="I20" s="320"/>
      <c r="J20" s="321"/>
    </row>
    <row r="21" spans="1:10" x14ac:dyDescent="0.2">
      <c r="A21" s="319"/>
      <c r="B21" s="320"/>
      <c r="C21" s="320"/>
      <c r="D21" s="320"/>
      <c r="E21" s="320"/>
      <c r="F21" s="320"/>
      <c r="G21" s="320"/>
      <c r="H21" s="320"/>
      <c r="I21" s="320"/>
      <c r="J21" s="321"/>
    </row>
    <row r="22" spans="1:10" x14ac:dyDescent="0.2">
      <c r="A22" s="319"/>
      <c r="B22" s="320"/>
      <c r="C22" s="320"/>
      <c r="D22" s="320"/>
      <c r="E22" s="320"/>
      <c r="F22" s="320"/>
      <c r="G22" s="320"/>
      <c r="H22" s="320"/>
      <c r="I22" s="320"/>
      <c r="J22" s="321"/>
    </row>
    <row r="23" spans="1:10" x14ac:dyDescent="0.2">
      <c r="A23" s="319"/>
      <c r="B23" s="320"/>
      <c r="C23" s="320"/>
      <c r="D23" s="320"/>
      <c r="E23" s="320"/>
      <c r="F23" s="320"/>
      <c r="G23" s="320"/>
      <c r="H23" s="320"/>
      <c r="I23" s="320"/>
      <c r="J23" s="321"/>
    </row>
    <row r="24" spans="1:10" x14ac:dyDescent="0.2">
      <c r="A24" s="319"/>
      <c r="B24" s="320"/>
      <c r="C24" s="320"/>
      <c r="D24" s="320"/>
      <c r="E24" s="320"/>
      <c r="F24" s="320"/>
      <c r="G24" s="320"/>
      <c r="H24" s="320"/>
      <c r="I24" s="320"/>
      <c r="J24" s="321"/>
    </row>
    <row r="25" spans="1:10" x14ac:dyDescent="0.2">
      <c r="A25" s="319"/>
      <c r="B25" s="320"/>
      <c r="C25" s="320"/>
      <c r="D25" s="320"/>
      <c r="E25" s="320"/>
      <c r="F25" s="320"/>
      <c r="G25" s="320"/>
      <c r="H25" s="320"/>
      <c r="I25" s="320"/>
      <c r="J25" s="321"/>
    </row>
    <row r="26" spans="1:10" x14ac:dyDescent="0.2">
      <c r="A26" s="319"/>
      <c r="B26" s="320"/>
      <c r="C26" s="320"/>
      <c r="D26" s="320"/>
      <c r="E26" s="320"/>
      <c r="F26" s="320"/>
      <c r="G26" s="320"/>
      <c r="H26" s="320"/>
      <c r="I26" s="320"/>
      <c r="J26" s="321"/>
    </row>
    <row r="27" spans="1:10" x14ac:dyDescent="0.2">
      <c r="A27" s="319"/>
      <c r="B27" s="320"/>
      <c r="C27" s="320"/>
      <c r="D27" s="320"/>
      <c r="E27" s="320"/>
      <c r="F27" s="320"/>
      <c r="G27" s="320"/>
      <c r="H27" s="320"/>
      <c r="I27" s="320"/>
      <c r="J27" s="321"/>
    </row>
    <row r="28" spans="1:10" x14ac:dyDescent="0.2">
      <c r="A28" s="319"/>
      <c r="B28" s="320"/>
      <c r="C28" s="320"/>
      <c r="D28" s="320"/>
      <c r="E28" s="320"/>
      <c r="F28" s="320"/>
      <c r="G28" s="320"/>
      <c r="H28" s="320"/>
      <c r="I28" s="320"/>
      <c r="J28" s="321"/>
    </row>
    <row r="29" spans="1:10" x14ac:dyDescent="0.2">
      <c r="A29" s="319"/>
      <c r="B29" s="320"/>
      <c r="C29" s="320"/>
      <c r="D29" s="320"/>
      <c r="E29" s="320"/>
      <c r="F29" s="320"/>
      <c r="G29" s="320"/>
      <c r="H29" s="320"/>
      <c r="I29" s="320"/>
      <c r="J29" s="321"/>
    </row>
    <row r="30" spans="1:10" x14ac:dyDescent="0.2">
      <c r="A30" s="319"/>
      <c r="B30" s="320"/>
      <c r="C30" s="320"/>
      <c r="D30" s="320"/>
      <c r="E30" s="320"/>
      <c r="F30" s="320"/>
      <c r="G30" s="320"/>
      <c r="H30" s="320"/>
      <c r="I30" s="320"/>
      <c r="J30" s="321"/>
    </row>
    <row r="31" spans="1:10" x14ac:dyDescent="0.2">
      <c r="A31" s="319"/>
      <c r="B31" s="320"/>
      <c r="C31" s="320"/>
      <c r="D31" s="320"/>
      <c r="E31" s="320"/>
      <c r="F31" s="320"/>
      <c r="G31" s="320"/>
      <c r="H31" s="320"/>
      <c r="I31" s="320"/>
      <c r="J31" s="321"/>
    </row>
    <row r="32" spans="1:10" x14ac:dyDescent="0.2">
      <c r="A32" s="319"/>
      <c r="B32" s="320"/>
      <c r="C32" s="320"/>
      <c r="D32" s="320"/>
      <c r="E32" s="320"/>
      <c r="F32" s="320"/>
      <c r="G32" s="320"/>
      <c r="H32" s="320"/>
      <c r="I32" s="320"/>
      <c r="J32" s="321"/>
    </row>
    <row r="33" spans="1:10" x14ac:dyDescent="0.2">
      <c r="A33" s="319"/>
      <c r="B33" s="320"/>
      <c r="C33" s="320"/>
      <c r="D33" s="320"/>
      <c r="E33" s="320"/>
      <c r="F33" s="320"/>
      <c r="G33" s="320"/>
      <c r="H33" s="320"/>
      <c r="I33" s="320"/>
      <c r="J33" s="321"/>
    </row>
    <row r="34" spans="1:10" x14ac:dyDescent="0.2">
      <c r="A34" s="319"/>
      <c r="B34" s="320"/>
      <c r="C34" s="320"/>
      <c r="D34" s="320"/>
      <c r="E34" s="320"/>
      <c r="F34" s="320"/>
      <c r="G34" s="320"/>
      <c r="H34" s="320"/>
      <c r="I34" s="320"/>
      <c r="J34" s="321"/>
    </row>
    <row r="35" spans="1:10" x14ac:dyDescent="0.2">
      <c r="A35" s="319"/>
      <c r="B35" s="320"/>
      <c r="C35" s="320"/>
      <c r="D35" s="320"/>
      <c r="E35" s="320"/>
      <c r="F35" s="320"/>
      <c r="G35" s="320"/>
      <c r="H35" s="320"/>
      <c r="I35" s="320"/>
      <c r="J35" s="321"/>
    </row>
    <row r="36" spans="1:10" x14ac:dyDescent="0.2">
      <c r="A36" s="319"/>
      <c r="B36" s="320"/>
      <c r="C36" s="320"/>
      <c r="D36" s="320"/>
      <c r="E36" s="320"/>
      <c r="F36" s="320"/>
      <c r="G36" s="320"/>
      <c r="H36" s="320"/>
      <c r="I36" s="320"/>
      <c r="J36" s="321"/>
    </row>
    <row r="37" spans="1:10" x14ac:dyDescent="0.2">
      <c r="A37" s="319"/>
      <c r="B37" s="320"/>
      <c r="C37" s="320"/>
      <c r="D37" s="320"/>
      <c r="E37" s="320"/>
      <c r="F37" s="320"/>
      <c r="G37" s="320"/>
      <c r="H37" s="320"/>
      <c r="I37" s="320"/>
      <c r="J37" s="321"/>
    </row>
    <row r="38" spans="1:10" x14ac:dyDescent="0.2">
      <c r="A38" s="319"/>
      <c r="B38" s="320"/>
      <c r="C38" s="320"/>
      <c r="D38" s="320"/>
      <c r="E38" s="320"/>
      <c r="F38" s="320"/>
      <c r="G38" s="320"/>
      <c r="H38" s="320"/>
      <c r="I38" s="320"/>
      <c r="J38" s="321"/>
    </row>
    <row r="39" spans="1:10" x14ac:dyDescent="0.2">
      <c r="A39" s="319"/>
      <c r="B39" s="320"/>
      <c r="C39" s="320"/>
      <c r="D39" s="320"/>
      <c r="E39" s="320"/>
      <c r="F39" s="320"/>
      <c r="G39" s="320"/>
      <c r="H39" s="320"/>
      <c r="I39" s="320"/>
      <c r="J39" s="321"/>
    </row>
    <row r="40" spans="1:10" x14ac:dyDescent="0.2">
      <c r="A40" s="319"/>
      <c r="B40" s="320"/>
      <c r="C40" s="320"/>
      <c r="D40" s="320"/>
      <c r="E40" s="320"/>
      <c r="F40" s="320"/>
      <c r="G40" s="320"/>
      <c r="H40" s="320"/>
      <c r="I40" s="320"/>
      <c r="J40" s="321"/>
    </row>
    <row r="41" spans="1:10" x14ac:dyDescent="0.2">
      <c r="A41" s="319"/>
      <c r="B41" s="320"/>
      <c r="C41" s="320"/>
      <c r="D41" s="320"/>
      <c r="E41" s="320"/>
      <c r="F41" s="320"/>
      <c r="G41" s="320"/>
      <c r="H41" s="320"/>
      <c r="I41" s="320"/>
      <c r="J41" s="321"/>
    </row>
    <row r="42" spans="1:10" x14ac:dyDescent="0.2">
      <c r="A42" s="319"/>
      <c r="B42" s="320"/>
      <c r="C42" s="320"/>
      <c r="D42" s="320"/>
      <c r="E42" s="320"/>
      <c r="F42" s="320"/>
      <c r="G42" s="320"/>
      <c r="H42" s="320"/>
      <c r="I42" s="320"/>
      <c r="J42" s="321"/>
    </row>
    <row r="43" spans="1:10" x14ac:dyDescent="0.2">
      <c r="A43" s="319"/>
      <c r="B43" s="320"/>
      <c r="C43" s="320"/>
      <c r="D43" s="320"/>
      <c r="E43" s="320"/>
      <c r="F43" s="320"/>
      <c r="G43" s="320"/>
      <c r="H43" s="320"/>
      <c r="I43" s="320"/>
      <c r="J43" s="321"/>
    </row>
    <row r="44" spans="1:10" x14ac:dyDescent="0.2">
      <c r="A44" s="319"/>
      <c r="B44" s="320"/>
      <c r="C44" s="320"/>
      <c r="D44" s="320"/>
      <c r="E44" s="320"/>
      <c r="F44" s="320"/>
      <c r="G44" s="320"/>
      <c r="H44" s="320"/>
      <c r="I44" s="320"/>
      <c r="J44" s="321"/>
    </row>
    <row r="45" spans="1:10" x14ac:dyDescent="0.2">
      <c r="A45" s="319"/>
      <c r="B45" s="320"/>
      <c r="C45" s="320"/>
      <c r="D45" s="320"/>
      <c r="E45" s="320"/>
      <c r="F45" s="320"/>
      <c r="G45" s="320"/>
      <c r="H45" s="320"/>
      <c r="I45" s="320"/>
      <c r="J45" s="321"/>
    </row>
    <row r="46" spans="1:10" x14ac:dyDescent="0.2">
      <c r="A46" s="319"/>
      <c r="B46" s="320"/>
      <c r="C46" s="320"/>
      <c r="D46" s="320"/>
      <c r="E46" s="320"/>
      <c r="F46" s="320"/>
      <c r="G46" s="320"/>
      <c r="H46" s="320"/>
      <c r="I46" s="320"/>
      <c r="J46" s="321"/>
    </row>
    <row r="47" spans="1:10" x14ac:dyDescent="0.2">
      <c r="A47" s="319"/>
      <c r="B47" s="320"/>
      <c r="C47" s="320"/>
      <c r="D47" s="320"/>
      <c r="E47" s="320"/>
      <c r="F47" s="320"/>
      <c r="G47" s="320"/>
      <c r="H47" s="320"/>
      <c r="I47" s="320"/>
      <c r="J47" s="321"/>
    </row>
    <row r="48" spans="1:10" x14ac:dyDescent="0.2">
      <c r="A48" s="319"/>
      <c r="B48" s="320"/>
      <c r="C48" s="320"/>
      <c r="D48" s="320"/>
      <c r="E48" s="320"/>
      <c r="F48" s="320"/>
      <c r="G48" s="320"/>
      <c r="H48" s="320"/>
      <c r="I48" s="320"/>
      <c r="J48" s="321"/>
    </row>
    <row r="49" spans="1:10" x14ac:dyDescent="0.2">
      <c r="A49" s="319"/>
      <c r="B49" s="320"/>
      <c r="C49" s="320"/>
      <c r="D49" s="320"/>
      <c r="E49" s="320"/>
      <c r="F49" s="320"/>
      <c r="G49" s="320"/>
      <c r="H49" s="320"/>
      <c r="I49" s="320"/>
      <c r="J49" s="321"/>
    </row>
    <row r="50" spans="1:10" x14ac:dyDescent="0.2">
      <c r="A50" s="319"/>
      <c r="B50" s="320"/>
      <c r="C50" s="320"/>
      <c r="D50" s="320"/>
      <c r="E50" s="320"/>
      <c r="F50" s="320"/>
      <c r="G50" s="320"/>
      <c r="H50" s="320"/>
      <c r="I50" s="320"/>
      <c r="J50" s="321"/>
    </row>
    <row r="51" spans="1:10" x14ac:dyDescent="0.2">
      <c r="A51" s="319"/>
      <c r="B51" s="320"/>
      <c r="C51" s="320"/>
      <c r="D51" s="320"/>
      <c r="E51" s="320"/>
      <c r="F51" s="320"/>
      <c r="G51" s="320"/>
      <c r="H51" s="320"/>
      <c r="I51" s="320"/>
      <c r="J51" s="321"/>
    </row>
    <row r="52" spans="1:10" x14ac:dyDescent="0.2">
      <c r="A52" s="319"/>
      <c r="B52" s="320"/>
      <c r="C52" s="320"/>
      <c r="D52" s="320"/>
      <c r="E52" s="320"/>
      <c r="F52" s="320"/>
      <c r="G52" s="320"/>
      <c r="H52" s="320"/>
      <c r="I52" s="320"/>
      <c r="J52" s="321"/>
    </row>
    <row r="53" spans="1:10" x14ac:dyDescent="0.2">
      <c r="A53" s="319"/>
      <c r="B53" s="320"/>
      <c r="C53" s="320"/>
      <c r="D53" s="320"/>
      <c r="E53" s="320"/>
      <c r="F53" s="320"/>
      <c r="G53" s="320"/>
      <c r="H53" s="320"/>
      <c r="I53" s="320"/>
      <c r="J53" s="321"/>
    </row>
    <row r="54" spans="1:10" x14ac:dyDescent="0.2">
      <c r="A54" s="322"/>
      <c r="B54" s="323"/>
      <c r="C54" s="323"/>
      <c r="D54" s="323"/>
      <c r="E54" s="323"/>
      <c r="F54" s="323"/>
      <c r="G54" s="323"/>
      <c r="H54" s="323"/>
      <c r="I54" s="323"/>
      <c r="J54" s="324"/>
    </row>
  </sheetData>
  <mergeCells count="2">
    <mergeCell ref="A2:J2"/>
    <mergeCell ref="A4:J5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8"/>
  <sheetViews>
    <sheetView view="pageBreakPreview" zoomScale="165" zoomScaleNormal="100" zoomScaleSheetLayoutView="165" workbookViewId="0">
      <selection activeCell="G49" sqref="G49"/>
    </sheetView>
  </sheetViews>
  <sheetFormatPr defaultRowHeight="15" x14ac:dyDescent="0.25"/>
  <cols>
    <col min="1" max="1" width="4.28515625" style="28" customWidth="1"/>
    <col min="2" max="2" width="27" style="28" customWidth="1"/>
    <col min="3" max="3" width="30.140625" style="28" customWidth="1"/>
    <col min="4" max="4" width="2.28515625" style="28" customWidth="1"/>
    <col min="5" max="5" width="11.140625" style="28" customWidth="1"/>
    <col min="6" max="6" width="12.140625" style="28" customWidth="1"/>
    <col min="7" max="7" width="22.42578125" customWidth="1"/>
  </cols>
  <sheetData>
    <row r="1" spans="1:10" x14ac:dyDescent="0.25">
      <c r="D1" s="44"/>
      <c r="G1" s="74"/>
    </row>
    <row r="2" spans="1:10" ht="19.899999999999999" customHeight="1" x14ac:dyDescent="0.2">
      <c r="A2" s="314" t="s">
        <v>429</v>
      </c>
      <c r="B2" s="314"/>
      <c r="C2" s="314"/>
      <c r="D2" s="314"/>
      <c r="E2" s="314"/>
      <c r="F2" s="314"/>
      <c r="G2" s="314"/>
    </row>
    <row r="3" spans="1:10" ht="14.45" customHeight="1" x14ac:dyDescent="0.2">
      <c r="A3" s="310" t="s">
        <v>200</v>
      </c>
      <c r="B3" s="311" t="s">
        <v>267</v>
      </c>
      <c r="C3" s="325" t="s">
        <v>71</v>
      </c>
      <c r="D3" s="325" t="s">
        <v>265</v>
      </c>
      <c r="E3" s="325" t="s">
        <v>276</v>
      </c>
      <c r="F3" s="325" t="s">
        <v>277</v>
      </c>
      <c r="G3" s="325" t="s">
        <v>275</v>
      </c>
    </row>
    <row r="4" spans="1:10" ht="22.9" customHeight="1" x14ac:dyDescent="0.2">
      <c r="A4" s="310"/>
      <c r="B4" s="311"/>
      <c r="C4" s="326"/>
      <c r="D4" s="326"/>
      <c r="E4" s="326"/>
      <c r="F4" s="326"/>
      <c r="G4" s="326"/>
    </row>
    <row r="5" spans="1:10" ht="14.45" customHeight="1" x14ac:dyDescent="0.25">
      <c r="A5" s="38">
        <v>1</v>
      </c>
      <c r="B5" s="38"/>
      <c r="C5" s="200"/>
      <c r="D5" s="113"/>
      <c r="E5" s="109"/>
      <c r="F5" s="148">
        <f>IF(D5=0,0,E5/D5)</f>
        <v>0</v>
      </c>
      <c r="G5" s="193"/>
    </row>
    <row r="6" spans="1:10" ht="14.45" customHeight="1" x14ac:dyDescent="0.25">
      <c r="A6" s="38">
        <v>2</v>
      </c>
      <c r="B6" s="38"/>
      <c r="C6" s="38"/>
      <c r="D6" s="109"/>
      <c r="E6" s="109"/>
      <c r="F6" s="148">
        <f t="shared" ref="F6:F14" si="0">IF(D6=0,0,E6/D6)</f>
        <v>0</v>
      </c>
      <c r="G6" s="73"/>
    </row>
    <row r="7" spans="1:10" ht="14.45" customHeight="1" x14ac:dyDescent="0.25">
      <c r="A7" s="38">
        <v>3</v>
      </c>
      <c r="B7" s="38"/>
      <c r="C7" s="38"/>
      <c r="D7" s="109"/>
      <c r="E7" s="109"/>
      <c r="F7" s="148">
        <f t="shared" si="0"/>
        <v>0</v>
      </c>
      <c r="G7" s="73"/>
    </row>
    <row r="8" spans="1:10" ht="14.45" customHeight="1" x14ac:dyDescent="0.25">
      <c r="A8" s="38">
        <v>4</v>
      </c>
      <c r="B8" s="38"/>
      <c r="C8" s="38"/>
      <c r="D8" s="109"/>
      <c r="E8" s="109"/>
      <c r="F8" s="148">
        <f t="shared" si="0"/>
        <v>0</v>
      </c>
      <c r="G8" s="73"/>
    </row>
    <row r="9" spans="1:10" ht="14.25" customHeight="1" x14ac:dyDescent="0.25">
      <c r="A9" s="38">
        <v>5</v>
      </c>
      <c r="B9" s="38"/>
      <c r="C9" s="38"/>
      <c r="D9" s="109"/>
      <c r="E9" s="109"/>
      <c r="F9" s="148">
        <f t="shared" si="0"/>
        <v>0</v>
      </c>
      <c r="G9" s="73"/>
    </row>
    <row r="10" spans="1:10" ht="14.25" customHeight="1" x14ac:dyDescent="0.25">
      <c r="A10" s="38">
        <v>6</v>
      </c>
      <c r="B10" s="38"/>
      <c r="C10" s="38"/>
      <c r="D10" s="109"/>
      <c r="E10" s="109"/>
      <c r="F10" s="148">
        <f t="shared" si="0"/>
        <v>0</v>
      </c>
      <c r="G10" s="73"/>
      <c r="J10" s="140"/>
    </row>
    <row r="11" spans="1:10" ht="14.25" customHeight="1" x14ac:dyDescent="0.25">
      <c r="A11" s="38">
        <v>7</v>
      </c>
      <c r="B11" s="38"/>
      <c r="C11" s="38"/>
      <c r="D11" s="109"/>
      <c r="E11" s="109"/>
      <c r="F11" s="148">
        <f t="shared" si="0"/>
        <v>0</v>
      </c>
      <c r="G11" s="73"/>
      <c r="J11" s="140"/>
    </row>
    <row r="12" spans="1:10" ht="14.25" customHeight="1" x14ac:dyDescent="0.25">
      <c r="A12" s="38">
        <v>8</v>
      </c>
      <c r="B12" s="38"/>
      <c r="C12" s="38"/>
      <c r="D12" s="109"/>
      <c r="E12" s="109"/>
      <c r="F12" s="148">
        <f t="shared" si="0"/>
        <v>0</v>
      </c>
      <c r="G12" s="73"/>
      <c r="J12" s="140"/>
    </row>
    <row r="13" spans="1:10" ht="14.25" customHeight="1" x14ac:dyDescent="0.25">
      <c r="A13" s="38">
        <v>9</v>
      </c>
      <c r="B13" s="38"/>
      <c r="C13" s="38"/>
      <c r="D13" s="109"/>
      <c r="E13" s="109"/>
      <c r="F13" s="148">
        <f t="shared" si="0"/>
        <v>0</v>
      </c>
      <c r="G13" s="73"/>
      <c r="J13" s="140"/>
    </row>
    <row r="14" spans="1:10" ht="14.25" customHeight="1" x14ac:dyDescent="0.25">
      <c r="A14" s="38" t="s">
        <v>70</v>
      </c>
      <c r="B14" s="38"/>
      <c r="C14" s="38"/>
      <c r="D14" s="109"/>
      <c r="E14" s="109"/>
      <c r="F14" s="148">
        <f t="shared" si="0"/>
        <v>0</v>
      </c>
      <c r="G14" s="73"/>
      <c r="J14" s="140"/>
    </row>
    <row r="16" spans="1:10" ht="19.899999999999999" customHeight="1" x14ac:dyDescent="0.2">
      <c r="A16" s="314" t="s">
        <v>430</v>
      </c>
      <c r="B16" s="314"/>
      <c r="C16" s="314"/>
      <c r="D16" s="314"/>
      <c r="E16" s="314"/>
      <c r="F16" s="314"/>
      <c r="G16" s="314"/>
    </row>
    <row r="17" spans="1:7" ht="12.75" x14ac:dyDescent="0.2">
      <c r="A17" s="310" t="s">
        <v>200</v>
      </c>
      <c r="B17" s="311" t="s">
        <v>271</v>
      </c>
      <c r="C17" s="327" t="s">
        <v>203</v>
      </c>
      <c r="D17" s="327"/>
      <c r="E17" s="327"/>
      <c r="F17" s="327"/>
      <c r="G17" s="325" t="s">
        <v>272</v>
      </c>
    </row>
    <row r="18" spans="1:7" ht="204" x14ac:dyDescent="0.2">
      <c r="A18" s="310"/>
      <c r="B18" s="311"/>
      <c r="C18" s="62" t="s">
        <v>268</v>
      </c>
      <c r="D18" s="62" t="s">
        <v>273</v>
      </c>
      <c r="E18" s="62" t="s">
        <v>202</v>
      </c>
      <c r="F18" s="62" t="s">
        <v>92</v>
      </c>
      <c r="G18" s="326"/>
    </row>
    <row r="19" spans="1:7" x14ac:dyDescent="0.25">
      <c r="A19" s="77">
        <v>1</v>
      </c>
      <c r="B19" s="75"/>
      <c r="C19" s="75"/>
      <c r="D19" s="109"/>
      <c r="E19" s="109"/>
      <c r="F19" s="148">
        <f t="shared" ref="F19:F28" si="1">IF(D19=0,0,E19/D19)</f>
        <v>0</v>
      </c>
      <c r="G19" s="76"/>
    </row>
    <row r="20" spans="1:7" x14ac:dyDescent="0.25">
      <c r="A20" s="38">
        <v>2</v>
      </c>
      <c r="B20" s="38"/>
      <c r="C20" s="22"/>
      <c r="D20" s="109"/>
      <c r="E20" s="109"/>
      <c r="F20" s="148">
        <f t="shared" si="1"/>
        <v>0</v>
      </c>
      <c r="G20" s="73"/>
    </row>
    <row r="21" spans="1:7" x14ac:dyDescent="0.25">
      <c r="A21" s="77">
        <v>3</v>
      </c>
      <c r="B21" s="38"/>
      <c r="C21" s="38"/>
      <c r="D21" s="109"/>
      <c r="E21" s="109"/>
      <c r="F21" s="148">
        <f t="shared" si="1"/>
        <v>0</v>
      </c>
      <c r="G21" s="73"/>
    </row>
    <row r="22" spans="1:7" x14ac:dyDescent="0.25">
      <c r="A22" s="38">
        <v>4</v>
      </c>
      <c r="B22" s="38"/>
      <c r="C22" s="38"/>
      <c r="D22" s="109"/>
      <c r="E22" s="109"/>
      <c r="F22" s="148">
        <f t="shared" si="1"/>
        <v>0</v>
      </c>
      <c r="G22" s="73"/>
    </row>
    <row r="23" spans="1:7" x14ac:dyDescent="0.25">
      <c r="A23" s="77">
        <v>5</v>
      </c>
      <c r="B23" s="75"/>
      <c r="C23" s="75"/>
      <c r="D23" s="109"/>
      <c r="E23" s="109"/>
      <c r="F23" s="148">
        <f>IF(D23=0,0,E23/D23)</f>
        <v>0</v>
      </c>
      <c r="G23" s="76"/>
    </row>
    <row r="24" spans="1:7" x14ac:dyDescent="0.25">
      <c r="A24" s="38">
        <v>6</v>
      </c>
      <c r="B24" s="38"/>
      <c r="C24" s="22"/>
      <c r="D24" s="109"/>
      <c r="E24" s="109"/>
      <c r="F24" s="148">
        <f t="shared" si="1"/>
        <v>0</v>
      </c>
      <c r="G24" s="73"/>
    </row>
    <row r="25" spans="1:7" x14ac:dyDescent="0.25">
      <c r="A25" s="77">
        <v>7</v>
      </c>
      <c r="B25" s="38"/>
      <c r="C25" s="38"/>
      <c r="D25" s="109"/>
      <c r="E25" s="109"/>
      <c r="F25" s="148">
        <f t="shared" si="1"/>
        <v>0</v>
      </c>
      <c r="G25" s="73"/>
    </row>
    <row r="26" spans="1:7" x14ac:dyDescent="0.25">
      <c r="A26" s="77">
        <v>8</v>
      </c>
      <c r="B26" s="38"/>
      <c r="C26" s="38"/>
      <c r="D26" s="109"/>
      <c r="E26" s="109"/>
      <c r="F26" s="148">
        <f t="shared" si="1"/>
        <v>0</v>
      </c>
      <c r="G26" s="73"/>
    </row>
    <row r="27" spans="1:7" x14ac:dyDescent="0.25">
      <c r="A27" s="77">
        <v>9</v>
      </c>
      <c r="B27" s="38"/>
      <c r="C27" s="38"/>
      <c r="D27" s="109"/>
      <c r="E27" s="109"/>
      <c r="F27" s="148">
        <f t="shared" si="1"/>
        <v>0</v>
      </c>
      <c r="G27" s="73"/>
    </row>
    <row r="28" spans="1:7" ht="13.5" customHeight="1" x14ac:dyDescent="0.25">
      <c r="A28" s="38" t="s">
        <v>70</v>
      </c>
      <c r="B28" s="38"/>
      <c r="C28" s="38"/>
      <c r="D28" s="109"/>
      <c r="E28" s="109"/>
      <c r="F28" s="148">
        <f t="shared" si="1"/>
        <v>0</v>
      </c>
      <c r="G28" s="73"/>
    </row>
    <row r="29" spans="1:7" ht="13.9" customHeight="1" x14ac:dyDescent="0.25"/>
    <row r="30" spans="1:7" ht="19.899999999999999" customHeight="1" x14ac:dyDescent="0.2">
      <c r="A30" s="314" t="s">
        <v>431</v>
      </c>
      <c r="B30" s="314"/>
      <c r="C30" s="314"/>
      <c r="D30" s="314"/>
      <c r="E30" s="314"/>
      <c r="F30" s="314"/>
      <c r="G30" s="314"/>
    </row>
    <row r="31" spans="1:7" ht="13.15" customHeight="1" x14ac:dyDescent="0.2">
      <c r="A31" s="310" t="s">
        <v>200</v>
      </c>
      <c r="B31" s="311" t="s">
        <v>269</v>
      </c>
      <c r="C31" s="325" t="s">
        <v>71</v>
      </c>
      <c r="D31" s="325" t="s">
        <v>265</v>
      </c>
      <c r="E31" s="325" t="s">
        <v>276</v>
      </c>
      <c r="F31" s="325" t="s">
        <v>277</v>
      </c>
      <c r="G31" s="325" t="s">
        <v>270</v>
      </c>
    </row>
    <row r="32" spans="1:7" ht="14.45" customHeight="1" x14ac:dyDescent="0.2">
      <c r="A32" s="310"/>
      <c r="B32" s="311"/>
      <c r="C32" s="326"/>
      <c r="D32" s="326"/>
      <c r="E32" s="326"/>
      <c r="F32" s="326"/>
      <c r="G32" s="326"/>
    </row>
    <row r="33" spans="1:7" ht="14.45" customHeight="1" x14ac:dyDescent="0.25">
      <c r="A33" s="38">
        <v>1</v>
      </c>
      <c r="B33" s="38"/>
      <c r="C33" s="22"/>
      <c r="D33" s="109"/>
      <c r="E33" s="109"/>
      <c r="F33" s="148">
        <f t="shared" ref="F33:F42" si="2">IF(D33=0,0,E33/D33)</f>
        <v>0</v>
      </c>
      <c r="G33" s="73"/>
    </row>
    <row r="34" spans="1:7" ht="14.45" customHeight="1" x14ac:dyDescent="0.25">
      <c r="A34" s="38">
        <v>2</v>
      </c>
      <c r="B34" s="38"/>
      <c r="C34" s="38"/>
      <c r="D34" s="109"/>
      <c r="E34" s="109"/>
      <c r="F34" s="148">
        <f t="shared" si="2"/>
        <v>0</v>
      </c>
      <c r="G34" s="73"/>
    </row>
    <row r="35" spans="1:7" ht="14.45" customHeight="1" x14ac:dyDescent="0.25">
      <c r="A35" s="38">
        <v>3</v>
      </c>
      <c r="B35" s="38"/>
      <c r="C35" s="38"/>
      <c r="D35" s="109"/>
      <c r="E35" s="109"/>
      <c r="F35" s="148">
        <f t="shared" si="2"/>
        <v>0</v>
      </c>
      <c r="G35" s="73"/>
    </row>
    <row r="36" spans="1:7" ht="14.25" customHeight="1" x14ac:dyDescent="0.25">
      <c r="A36" s="38">
        <v>4</v>
      </c>
      <c r="B36" s="38"/>
      <c r="C36" s="38"/>
      <c r="D36" s="109"/>
      <c r="E36" s="109"/>
      <c r="F36" s="148">
        <f t="shared" si="2"/>
        <v>0</v>
      </c>
      <c r="G36" s="73"/>
    </row>
    <row r="37" spans="1:7" ht="14.25" customHeight="1" x14ac:dyDescent="0.25">
      <c r="A37" s="38">
        <v>5</v>
      </c>
      <c r="B37" s="38"/>
      <c r="C37" s="38"/>
      <c r="D37" s="109"/>
      <c r="E37" s="109"/>
      <c r="F37" s="148">
        <f t="shared" si="2"/>
        <v>0</v>
      </c>
      <c r="G37" s="73"/>
    </row>
    <row r="38" spans="1:7" ht="14.25" customHeight="1" x14ac:dyDescent="0.25">
      <c r="A38" s="38">
        <v>6</v>
      </c>
      <c r="B38" s="38"/>
      <c r="C38" s="38"/>
      <c r="D38" s="109"/>
      <c r="E38" s="109"/>
      <c r="F38" s="148">
        <f t="shared" si="2"/>
        <v>0</v>
      </c>
      <c r="G38" s="73"/>
    </row>
    <row r="39" spans="1:7" ht="14.25" customHeight="1" x14ac:dyDescent="0.25">
      <c r="A39" s="38">
        <v>7</v>
      </c>
      <c r="B39" s="38"/>
      <c r="C39" s="38"/>
      <c r="D39" s="109"/>
      <c r="E39" s="109"/>
      <c r="F39" s="148">
        <f t="shared" si="2"/>
        <v>0</v>
      </c>
      <c r="G39" s="73"/>
    </row>
    <row r="40" spans="1:7" ht="14.25" customHeight="1" x14ac:dyDescent="0.25">
      <c r="A40" s="38">
        <v>8</v>
      </c>
      <c r="B40" s="38"/>
      <c r="C40" s="38"/>
      <c r="D40" s="109"/>
      <c r="E40" s="109"/>
      <c r="F40" s="148">
        <f t="shared" si="2"/>
        <v>0</v>
      </c>
      <c r="G40" s="73"/>
    </row>
    <row r="41" spans="1:7" ht="14.25" customHeight="1" x14ac:dyDescent="0.25">
      <c r="A41" s="38">
        <v>9</v>
      </c>
      <c r="B41" s="38"/>
      <c r="C41" s="38"/>
      <c r="D41" s="109"/>
      <c r="E41" s="109"/>
      <c r="F41" s="148">
        <f t="shared" si="2"/>
        <v>0</v>
      </c>
      <c r="G41" s="73"/>
    </row>
    <row r="42" spans="1:7" ht="14.45" customHeight="1" x14ac:dyDescent="0.25">
      <c r="A42" s="38" t="s">
        <v>70</v>
      </c>
      <c r="B42" s="38"/>
      <c r="C42" s="38"/>
      <c r="D42" s="109"/>
      <c r="E42" s="109"/>
      <c r="F42" s="148">
        <f t="shared" si="2"/>
        <v>0</v>
      </c>
      <c r="G42" s="73"/>
    </row>
    <row r="43" spans="1:7" ht="14.45" customHeight="1" x14ac:dyDescent="0.25"/>
    <row r="44" spans="1:7" ht="40.15" customHeight="1" x14ac:dyDescent="0.2">
      <c r="A44" s="314" t="s">
        <v>432</v>
      </c>
      <c r="B44" s="314"/>
      <c r="C44" s="314"/>
      <c r="D44" s="314"/>
      <c r="E44" s="314"/>
      <c r="F44" s="314"/>
      <c r="G44" s="314"/>
    </row>
    <row r="45" spans="1:7" ht="13.9" customHeight="1" x14ac:dyDescent="0.2">
      <c r="A45" s="310" t="s">
        <v>200</v>
      </c>
      <c r="B45" s="311" t="s">
        <v>269</v>
      </c>
      <c r="C45" s="330" t="s">
        <v>278</v>
      </c>
      <c r="D45" s="331"/>
      <c r="E45" s="328" t="s">
        <v>279</v>
      </c>
      <c r="F45" s="328" t="s">
        <v>280</v>
      </c>
      <c r="G45" s="325" t="s">
        <v>270</v>
      </c>
    </row>
    <row r="46" spans="1:7" ht="13.9" customHeight="1" x14ac:dyDescent="0.2">
      <c r="A46" s="310"/>
      <c r="B46" s="311"/>
      <c r="C46" s="332"/>
      <c r="D46" s="333"/>
      <c r="E46" s="329"/>
      <c r="F46" s="329"/>
      <c r="G46" s="326"/>
    </row>
    <row r="47" spans="1:7" ht="14.45" customHeight="1" x14ac:dyDescent="0.25">
      <c r="A47" s="38">
        <v>1</v>
      </c>
      <c r="B47" s="38" t="s">
        <v>433</v>
      </c>
      <c r="C47" s="22" t="s">
        <v>434</v>
      </c>
      <c r="D47" s="22"/>
      <c r="E47" s="38" t="s">
        <v>435</v>
      </c>
      <c r="F47" s="109">
        <v>71900</v>
      </c>
      <c r="G47" s="193" t="s">
        <v>436</v>
      </c>
    </row>
    <row r="48" spans="1:7" ht="14.45" customHeight="1" x14ac:dyDescent="0.25">
      <c r="A48" s="38">
        <v>2</v>
      </c>
      <c r="B48" s="38" t="s">
        <v>433</v>
      </c>
      <c r="C48" s="38" t="s">
        <v>437</v>
      </c>
      <c r="D48" s="38"/>
      <c r="E48" s="38" t="s">
        <v>435</v>
      </c>
      <c r="F48" s="109">
        <v>68450</v>
      </c>
      <c r="G48" s="193" t="s">
        <v>436</v>
      </c>
    </row>
    <row r="49" spans="1:7" ht="14.45" customHeight="1" x14ac:dyDescent="0.25">
      <c r="A49" s="38">
        <v>3</v>
      </c>
      <c r="B49" s="38" t="s">
        <v>433</v>
      </c>
      <c r="C49" s="38" t="s">
        <v>434</v>
      </c>
      <c r="D49" s="38"/>
      <c r="E49" s="38" t="s">
        <v>435</v>
      </c>
      <c r="F49" s="109">
        <v>63050</v>
      </c>
      <c r="G49" s="73" t="s">
        <v>436</v>
      </c>
    </row>
    <row r="50" spans="1:7" ht="14.45" customHeight="1" x14ac:dyDescent="0.25">
      <c r="A50" s="38">
        <v>4</v>
      </c>
      <c r="B50" s="38"/>
      <c r="C50" s="38"/>
      <c r="D50" s="38"/>
      <c r="E50" s="38"/>
      <c r="F50" s="109"/>
      <c r="G50" s="73"/>
    </row>
    <row r="51" spans="1:7" ht="14.45" customHeight="1" x14ac:dyDescent="0.25">
      <c r="A51" s="38">
        <v>5</v>
      </c>
      <c r="B51" s="38"/>
      <c r="C51" s="38"/>
      <c r="D51" s="38"/>
      <c r="E51" s="38"/>
      <c r="F51" s="109"/>
      <c r="G51" s="73"/>
    </row>
    <row r="52" spans="1:7" ht="14.25" customHeight="1" x14ac:dyDescent="0.25">
      <c r="A52" s="38">
        <v>6</v>
      </c>
      <c r="B52" s="38"/>
      <c r="C52" s="38"/>
      <c r="D52" s="38"/>
      <c r="E52" s="38"/>
      <c r="F52" s="109"/>
      <c r="G52" s="73"/>
    </row>
    <row r="53" spans="1:7" ht="14.25" customHeight="1" x14ac:dyDescent="0.25">
      <c r="A53" s="38">
        <v>7</v>
      </c>
      <c r="B53" s="38"/>
      <c r="C53" s="38"/>
      <c r="D53" s="38"/>
      <c r="E53" s="38"/>
      <c r="F53" s="109"/>
      <c r="G53" s="73"/>
    </row>
    <row r="54" spans="1:7" ht="14.25" customHeight="1" x14ac:dyDescent="0.25">
      <c r="A54" s="38">
        <v>8</v>
      </c>
      <c r="B54" s="38"/>
      <c r="C54" s="38"/>
      <c r="D54" s="38"/>
      <c r="E54" s="38"/>
      <c r="F54" s="109"/>
      <c r="G54" s="73"/>
    </row>
    <row r="55" spans="1:7" ht="14.25" customHeight="1" x14ac:dyDescent="0.25">
      <c r="A55" s="38">
        <v>9</v>
      </c>
      <c r="B55" s="38"/>
      <c r="C55" s="38"/>
      <c r="D55" s="38"/>
      <c r="E55" s="38"/>
      <c r="F55" s="109"/>
      <c r="G55" s="73"/>
    </row>
    <row r="56" spans="1:7" ht="14.45" customHeight="1" x14ac:dyDescent="0.25">
      <c r="A56" s="38" t="s">
        <v>70</v>
      </c>
      <c r="B56" s="38"/>
      <c r="C56" s="38"/>
      <c r="D56" s="38"/>
      <c r="E56" s="38"/>
      <c r="F56" s="109"/>
      <c r="G56" s="73"/>
    </row>
    <row r="57" spans="1:7" ht="14.45" customHeight="1" x14ac:dyDescent="0.25"/>
    <row r="58" spans="1:7" ht="18.75" x14ac:dyDescent="0.2">
      <c r="A58" s="70"/>
      <c r="B58" s="70"/>
      <c r="C58" s="70"/>
      <c r="D58" s="70"/>
      <c r="E58" s="70"/>
      <c r="F58" s="70"/>
      <c r="G58" s="70"/>
    </row>
  </sheetData>
  <mergeCells count="28">
    <mergeCell ref="A2:G2"/>
    <mergeCell ref="A3:A4"/>
    <mergeCell ref="B3:B4"/>
    <mergeCell ref="G3:G4"/>
    <mergeCell ref="A16:G16"/>
    <mergeCell ref="C3:C4"/>
    <mergeCell ref="D3:D4"/>
    <mergeCell ref="G45:G46"/>
    <mergeCell ref="F45:F46"/>
    <mergeCell ref="E45:E46"/>
    <mergeCell ref="C45:D46"/>
    <mergeCell ref="A44:G44"/>
    <mergeCell ref="A45:A46"/>
    <mergeCell ref="B45:B46"/>
    <mergeCell ref="B31:B32"/>
    <mergeCell ref="A31:A32"/>
    <mergeCell ref="G31:G32"/>
    <mergeCell ref="E3:E4"/>
    <mergeCell ref="F3:F4"/>
    <mergeCell ref="C31:C32"/>
    <mergeCell ref="D31:D32"/>
    <mergeCell ref="E31:E32"/>
    <mergeCell ref="A30:G30"/>
    <mergeCell ref="F31:F32"/>
    <mergeCell ref="A17:A18"/>
    <mergeCell ref="C17:F17"/>
    <mergeCell ref="G17:G18"/>
    <mergeCell ref="B17:B18"/>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2"/>
  <sheetViews>
    <sheetView view="pageBreakPreview" topLeftCell="A22" zoomScale="122" zoomScaleNormal="100" zoomScaleSheetLayoutView="122" workbookViewId="0">
      <selection activeCell="I55" sqref="I55"/>
    </sheetView>
  </sheetViews>
  <sheetFormatPr defaultColWidth="8.85546875" defaultRowHeight="15" x14ac:dyDescent="0.25"/>
  <cols>
    <col min="1" max="1" width="5" style="28" customWidth="1"/>
    <col min="2" max="2" width="7.5703125" style="28" customWidth="1"/>
    <col min="3" max="3" width="9.42578125" style="28" customWidth="1"/>
    <col min="4" max="4" width="7.7109375" style="28" customWidth="1"/>
    <col min="5" max="5" width="30" style="28" customWidth="1"/>
    <col min="6" max="7" width="14.28515625" style="28" customWidth="1"/>
    <col min="8" max="8" width="10.85546875" style="28" customWidth="1"/>
    <col min="9" max="9" width="29.5703125" style="28" customWidth="1"/>
    <col min="10" max="16384" width="8.85546875" style="28"/>
  </cols>
  <sheetData>
    <row r="1" spans="1:9" x14ac:dyDescent="0.25">
      <c r="E1" s="334"/>
      <c r="F1" s="334"/>
      <c r="G1" s="334"/>
      <c r="H1" s="334"/>
    </row>
    <row r="2" spans="1:9" ht="19.899999999999999" customHeight="1" x14ac:dyDescent="0.25">
      <c r="A2" s="314" t="s">
        <v>438</v>
      </c>
      <c r="B2" s="314"/>
      <c r="C2" s="314"/>
      <c r="D2" s="314"/>
      <c r="E2" s="314"/>
      <c r="F2" s="314"/>
      <c r="G2" s="314"/>
      <c r="H2" s="314"/>
      <c r="I2" s="314"/>
    </row>
    <row r="3" spans="1:9" ht="14.45" customHeight="1" x14ac:dyDescent="0.25">
      <c r="A3" s="335" t="s">
        <v>237</v>
      </c>
      <c r="B3" s="336" t="s">
        <v>238</v>
      </c>
      <c r="C3" s="336" t="s">
        <v>239</v>
      </c>
      <c r="D3" s="336" t="s">
        <v>240</v>
      </c>
      <c r="E3" s="311" t="s">
        <v>35</v>
      </c>
      <c r="F3" s="327" t="s">
        <v>281</v>
      </c>
      <c r="G3" s="327"/>
      <c r="H3" s="327"/>
      <c r="I3" s="339" t="s">
        <v>295</v>
      </c>
    </row>
    <row r="4" spans="1:9" ht="28.9" customHeight="1" x14ac:dyDescent="0.25">
      <c r="A4" s="335"/>
      <c r="B4" s="337"/>
      <c r="C4" s="337"/>
      <c r="D4" s="337"/>
      <c r="E4" s="311"/>
      <c r="F4" s="311" t="s">
        <v>243</v>
      </c>
      <c r="G4" s="311"/>
      <c r="H4" s="311"/>
      <c r="I4" s="339"/>
    </row>
    <row r="5" spans="1:9" ht="26.25" customHeight="1" x14ac:dyDescent="0.25">
      <c r="A5" s="335"/>
      <c r="B5" s="338"/>
      <c r="C5" s="338"/>
      <c r="D5" s="338"/>
      <c r="E5" s="311"/>
      <c r="F5" s="72" t="s">
        <v>265</v>
      </c>
      <c r="G5" s="72" t="s">
        <v>266</v>
      </c>
      <c r="H5" s="72" t="s">
        <v>282</v>
      </c>
      <c r="I5" s="339"/>
    </row>
    <row r="6" spans="1:9" ht="27" customHeight="1" x14ac:dyDescent="0.25">
      <c r="A6" s="39">
        <v>4.01</v>
      </c>
      <c r="B6" s="39">
        <v>820</v>
      </c>
      <c r="C6" s="39" t="s">
        <v>362</v>
      </c>
      <c r="D6" s="39"/>
      <c r="E6" s="22" t="s">
        <v>363</v>
      </c>
      <c r="F6" s="194"/>
      <c r="G6" s="113"/>
      <c r="H6" s="147"/>
      <c r="I6" s="109"/>
    </row>
    <row r="7" spans="1:9" x14ac:dyDescent="0.25">
      <c r="A7" s="39"/>
      <c r="B7" s="39"/>
      <c r="C7" s="39"/>
      <c r="D7" s="39">
        <v>411111</v>
      </c>
      <c r="E7" s="110" t="s">
        <v>364</v>
      </c>
      <c r="F7" s="109">
        <v>21246808</v>
      </c>
      <c r="G7" s="109">
        <v>21190828</v>
      </c>
      <c r="H7" s="147">
        <f>G7/F7</f>
        <v>0.99736525128857001</v>
      </c>
      <c r="I7" s="109"/>
    </row>
    <row r="8" spans="1:9" x14ac:dyDescent="0.25">
      <c r="A8" s="39"/>
      <c r="B8" s="39"/>
      <c r="C8" s="39"/>
      <c r="D8" s="39">
        <v>412111</v>
      </c>
      <c r="E8" s="110" t="s">
        <v>365</v>
      </c>
      <c r="F8" s="109">
        <v>2123457</v>
      </c>
      <c r="G8" s="109">
        <v>2119083</v>
      </c>
      <c r="H8" s="147">
        <f t="shared" ref="H8:H62" si="0">G8/F8</f>
        <v>0.99794015136638037</v>
      </c>
      <c r="I8" s="109"/>
    </row>
    <row r="9" spans="1:9" ht="15" customHeight="1" x14ac:dyDescent="0.25">
      <c r="A9" s="39"/>
      <c r="B9" s="39"/>
      <c r="C9" s="39"/>
      <c r="D9" s="39">
        <v>412211</v>
      </c>
      <c r="E9" s="110" t="s">
        <v>120</v>
      </c>
      <c r="F9" s="109">
        <v>1093532</v>
      </c>
      <c r="G9" s="109">
        <v>1091328</v>
      </c>
      <c r="H9" s="147">
        <f t="shared" si="0"/>
        <v>0.99798451257027687</v>
      </c>
      <c r="I9" s="109"/>
    </row>
    <row r="10" spans="1:9" x14ac:dyDescent="0.25">
      <c r="A10" s="39"/>
      <c r="B10" s="39"/>
      <c r="C10" s="39"/>
      <c r="D10" s="39">
        <v>413142</v>
      </c>
      <c r="E10" s="110" t="s">
        <v>366</v>
      </c>
      <c r="F10" s="109">
        <v>66000</v>
      </c>
      <c r="G10" s="109">
        <v>65388</v>
      </c>
      <c r="H10" s="147">
        <f t="shared" si="0"/>
        <v>0.99072727272727268</v>
      </c>
      <c r="I10" s="206"/>
    </row>
    <row r="11" spans="1:9" x14ac:dyDescent="0.25">
      <c r="A11" s="39"/>
      <c r="B11" s="39"/>
      <c r="C11" s="39"/>
      <c r="D11" s="39">
        <v>413151</v>
      </c>
      <c r="E11" s="110" t="s">
        <v>367</v>
      </c>
      <c r="F11" s="109">
        <v>277000</v>
      </c>
      <c r="G11" s="109">
        <v>275240</v>
      </c>
      <c r="H11" s="147">
        <f t="shared" si="0"/>
        <v>0.99364620938628156</v>
      </c>
      <c r="I11" s="109"/>
    </row>
    <row r="12" spans="1:9" ht="21.6" customHeight="1" x14ac:dyDescent="0.25">
      <c r="A12" s="39"/>
      <c r="B12" s="39"/>
      <c r="C12" s="39"/>
      <c r="D12" s="39">
        <v>414311</v>
      </c>
      <c r="E12" s="110" t="s">
        <v>406</v>
      </c>
      <c r="F12" s="109">
        <v>437000</v>
      </c>
      <c r="G12" s="109">
        <v>436637</v>
      </c>
      <c r="H12" s="147">
        <f t="shared" si="0"/>
        <v>0.99916933638443939</v>
      </c>
      <c r="I12" s="109"/>
    </row>
    <row r="13" spans="1:9" ht="21.6" customHeight="1" x14ac:dyDescent="0.25">
      <c r="A13" s="39"/>
      <c r="B13" s="39"/>
      <c r="C13" s="39"/>
      <c r="D13" s="39">
        <v>414411</v>
      </c>
      <c r="E13" s="110" t="s">
        <v>368</v>
      </c>
      <c r="F13" s="109">
        <v>168000</v>
      </c>
      <c r="G13" s="109">
        <v>48000</v>
      </c>
      <c r="H13" s="147">
        <f t="shared" si="0"/>
        <v>0.2857142857142857</v>
      </c>
      <c r="I13" s="109"/>
    </row>
    <row r="14" spans="1:9" ht="15" customHeight="1" x14ac:dyDescent="0.25">
      <c r="A14" s="39"/>
      <c r="B14" s="39"/>
      <c r="C14" s="39"/>
      <c r="D14" s="39">
        <v>415112</v>
      </c>
      <c r="E14" s="111" t="s">
        <v>369</v>
      </c>
      <c r="F14" s="109">
        <v>694969</v>
      </c>
      <c r="G14" s="109">
        <v>651447</v>
      </c>
      <c r="H14" s="147">
        <f t="shared" si="0"/>
        <v>0.93737562394869411</v>
      </c>
      <c r="I14" s="109"/>
    </row>
    <row r="15" spans="1:9" x14ac:dyDescent="0.25">
      <c r="A15" s="39"/>
      <c r="B15" s="39"/>
      <c r="C15" s="39"/>
      <c r="D15" s="39">
        <v>416111</v>
      </c>
      <c r="E15" s="110" t="s">
        <v>31</v>
      </c>
      <c r="F15" s="109">
        <v>342000</v>
      </c>
      <c r="G15" s="109">
        <v>341508</v>
      </c>
      <c r="H15" s="147">
        <f t="shared" si="0"/>
        <v>0.99856140350877198</v>
      </c>
      <c r="I15" s="109"/>
    </row>
    <row r="16" spans="1:9" x14ac:dyDescent="0.25">
      <c r="A16" s="39"/>
      <c r="B16" s="39"/>
      <c r="C16" s="39"/>
      <c r="D16" s="39">
        <v>421111</v>
      </c>
      <c r="E16" s="111" t="s">
        <v>370</v>
      </c>
      <c r="F16" s="109">
        <v>80000</v>
      </c>
      <c r="G16" s="109">
        <v>79037</v>
      </c>
      <c r="H16" s="147">
        <f t="shared" si="0"/>
        <v>0.98796249999999997</v>
      </c>
      <c r="I16" s="109"/>
    </row>
    <row r="17" spans="1:9" x14ac:dyDescent="0.25">
      <c r="A17" s="39"/>
      <c r="B17" s="39"/>
      <c r="C17" s="39"/>
      <c r="D17" s="39">
        <v>421211</v>
      </c>
      <c r="E17" s="108" t="s">
        <v>371</v>
      </c>
      <c r="F17" s="109">
        <v>917000</v>
      </c>
      <c r="G17" s="109">
        <v>916196</v>
      </c>
      <c r="H17" s="147">
        <f t="shared" si="0"/>
        <v>0.99912322791712105</v>
      </c>
      <c r="I17" s="109"/>
    </row>
    <row r="18" spans="1:9" x14ac:dyDescent="0.25">
      <c r="A18" s="39"/>
      <c r="B18" s="39"/>
      <c r="C18" s="39"/>
      <c r="D18" s="39">
        <v>421225</v>
      </c>
      <c r="E18" s="108" t="s">
        <v>372</v>
      </c>
      <c r="F18" s="109">
        <v>3401829</v>
      </c>
      <c r="G18" s="109">
        <v>3400113</v>
      </c>
      <c r="H18" s="147">
        <f t="shared" si="0"/>
        <v>0.99949556547374951</v>
      </c>
      <c r="I18" s="109"/>
    </row>
    <row r="19" spans="1:9" ht="30" x14ac:dyDescent="0.25">
      <c r="A19" s="39"/>
      <c r="B19" s="39"/>
      <c r="C19" s="39"/>
      <c r="D19" s="39">
        <v>421311</v>
      </c>
      <c r="E19" s="108" t="s">
        <v>373</v>
      </c>
      <c r="F19" s="109">
        <v>124000</v>
      </c>
      <c r="G19" s="109">
        <v>123369</v>
      </c>
      <c r="H19" s="147">
        <f t="shared" si="0"/>
        <v>0.99491129032258063</v>
      </c>
      <c r="I19" s="109"/>
    </row>
    <row r="20" spans="1:9" x14ac:dyDescent="0.25">
      <c r="A20" s="39"/>
      <c r="B20" s="39"/>
      <c r="C20" s="39"/>
      <c r="D20" s="39">
        <v>421321</v>
      </c>
      <c r="E20" s="108" t="s">
        <v>374</v>
      </c>
      <c r="F20" s="109">
        <v>20000</v>
      </c>
      <c r="G20" s="109">
        <v>16660</v>
      </c>
      <c r="H20" s="147">
        <f t="shared" si="0"/>
        <v>0.83299999999999996</v>
      </c>
      <c r="I20" s="109" t="s">
        <v>468</v>
      </c>
    </row>
    <row r="21" spans="1:9" x14ac:dyDescent="0.25">
      <c r="A21" s="195"/>
      <c r="B21" s="195"/>
      <c r="C21" s="196"/>
      <c r="D21" s="39">
        <v>421324</v>
      </c>
      <c r="E21" s="108" t="s">
        <v>375</v>
      </c>
      <c r="F21" s="109">
        <v>179000</v>
      </c>
      <c r="G21" s="109">
        <v>174257</v>
      </c>
      <c r="H21" s="147">
        <f t="shared" si="0"/>
        <v>0.97350279329608935</v>
      </c>
      <c r="I21" s="109"/>
    </row>
    <row r="22" spans="1:9" x14ac:dyDescent="0.25">
      <c r="A22" s="195"/>
      <c r="B22" s="195"/>
      <c r="C22" s="196"/>
      <c r="D22" s="39">
        <v>421325</v>
      </c>
      <c r="E22" s="108" t="s">
        <v>376</v>
      </c>
      <c r="F22" s="109">
        <v>810000</v>
      </c>
      <c r="G22" s="109">
        <v>786000</v>
      </c>
      <c r="H22" s="147">
        <f t="shared" si="0"/>
        <v>0.97037037037037033</v>
      </c>
      <c r="I22" s="109"/>
    </row>
    <row r="23" spans="1:9" x14ac:dyDescent="0.25">
      <c r="A23" s="195"/>
      <c r="B23" s="195"/>
      <c r="C23" s="196"/>
      <c r="D23" s="39">
        <v>421411</v>
      </c>
      <c r="E23" s="108" t="s">
        <v>377</v>
      </c>
      <c r="F23" s="109">
        <v>41467</v>
      </c>
      <c r="G23" s="109">
        <v>26802</v>
      </c>
      <c r="H23" s="147">
        <f t="shared" si="0"/>
        <v>0.6463452866134517</v>
      </c>
      <c r="I23" s="109" t="s">
        <v>468</v>
      </c>
    </row>
    <row r="24" spans="1:9" x14ac:dyDescent="0.25">
      <c r="A24" s="195"/>
      <c r="B24" s="195"/>
      <c r="C24" s="196"/>
      <c r="D24" s="39">
        <v>421412</v>
      </c>
      <c r="E24" s="108" t="s">
        <v>378</v>
      </c>
      <c r="F24" s="109">
        <v>32550</v>
      </c>
      <c r="G24" s="109">
        <v>25508</v>
      </c>
      <c r="H24" s="147">
        <f t="shared" si="0"/>
        <v>0.78365591397849466</v>
      </c>
      <c r="I24" s="109" t="s">
        <v>468</v>
      </c>
    </row>
    <row r="25" spans="1:9" ht="30" customHeight="1" x14ac:dyDescent="0.25">
      <c r="A25" s="195"/>
      <c r="B25" s="195"/>
      <c r="C25" s="196"/>
      <c r="D25" s="39">
        <v>421414</v>
      </c>
      <c r="E25" s="108" t="s">
        <v>379</v>
      </c>
      <c r="F25" s="109">
        <v>121897</v>
      </c>
      <c r="G25" s="109">
        <v>91884</v>
      </c>
      <c r="H25" s="147">
        <f t="shared" si="0"/>
        <v>0.75378393233631669</v>
      </c>
      <c r="I25" s="109" t="s">
        <v>468</v>
      </c>
    </row>
    <row r="26" spans="1:9" x14ac:dyDescent="0.25">
      <c r="A26" s="195"/>
      <c r="B26" s="195"/>
      <c r="C26" s="196"/>
      <c r="D26" s="39">
        <v>421421</v>
      </c>
      <c r="E26" s="108" t="s">
        <v>380</v>
      </c>
      <c r="F26" s="109">
        <v>15700</v>
      </c>
      <c r="G26" s="112">
        <v>6920</v>
      </c>
      <c r="H26" s="147">
        <f t="shared" si="0"/>
        <v>0.4407643312101911</v>
      </c>
      <c r="I26" s="114" t="s">
        <v>468</v>
      </c>
    </row>
    <row r="27" spans="1:9" x14ac:dyDescent="0.25">
      <c r="A27" s="195"/>
      <c r="B27" s="195"/>
      <c r="C27" s="196"/>
      <c r="D27" s="39">
        <v>421513</v>
      </c>
      <c r="E27" s="108" t="s">
        <v>381</v>
      </c>
      <c r="F27" s="109">
        <v>10000</v>
      </c>
      <c r="G27" s="109">
        <v>9719</v>
      </c>
      <c r="H27" s="147">
        <f t="shared" si="0"/>
        <v>0.97189999999999999</v>
      </c>
      <c r="I27" s="207"/>
    </row>
    <row r="28" spans="1:9" x14ac:dyDescent="0.25">
      <c r="A28" s="195"/>
      <c r="B28" s="195"/>
      <c r="C28" s="196"/>
      <c r="D28" s="39">
        <v>421521</v>
      </c>
      <c r="E28" s="108" t="s">
        <v>382</v>
      </c>
      <c r="F28" s="109">
        <v>410500</v>
      </c>
      <c r="G28" s="109">
        <v>410400</v>
      </c>
      <c r="H28" s="147">
        <f t="shared" si="0"/>
        <v>0.99975639464068211</v>
      </c>
    </row>
    <row r="29" spans="1:9" x14ac:dyDescent="0.25">
      <c r="A29" s="195"/>
      <c r="B29" s="195"/>
      <c r="C29" s="196"/>
      <c r="D29" s="39">
        <v>421611</v>
      </c>
      <c r="E29" s="108" t="s">
        <v>383</v>
      </c>
      <c r="F29" s="109">
        <v>182765</v>
      </c>
      <c r="G29" s="109">
        <v>180000</v>
      </c>
      <c r="H29" s="147">
        <f t="shared" si="0"/>
        <v>0.98487128279484581</v>
      </c>
    </row>
    <row r="30" spans="1:9" x14ac:dyDescent="0.25">
      <c r="A30" s="195"/>
      <c r="B30" s="195"/>
      <c r="C30" s="196"/>
      <c r="D30" s="39">
        <v>421919</v>
      </c>
      <c r="E30" s="108" t="s">
        <v>139</v>
      </c>
      <c r="F30" s="109">
        <v>42000</v>
      </c>
      <c r="G30" s="109">
        <v>26612</v>
      </c>
      <c r="H30" s="147">
        <f t="shared" si="0"/>
        <v>0.63361904761904764</v>
      </c>
      <c r="I30" s="28" t="s">
        <v>468</v>
      </c>
    </row>
    <row r="31" spans="1:9" x14ac:dyDescent="0.25">
      <c r="A31" s="195"/>
      <c r="B31" s="195"/>
      <c r="C31" s="196"/>
      <c r="D31" s="39">
        <v>422111</v>
      </c>
      <c r="E31" s="108" t="s">
        <v>384</v>
      </c>
      <c r="F31" s="109">
        <v>373000</v>
      </c>
      <c r="G31" s="109">
        <v>334157</v>
      </c>
      <c r="H31" s="147">
        <f t="shared" si="0"/>
        <v>0.89586327077747985</v>
      </c>
      <c r="I31" s="28" t="s">
        <v>468</v>
      </c>
    </row>
    <row r="32" spans="1:9" x14ac:dyDescent="0.25">
      <c r="A32" s="195"/>
      <c r="B32" s="195"/>
      <c r="C32" s="196"/>
      <c r="D32" s="39">
        <v>422121</v>
      </c>
      <c r="E32" s="108" t="s">
        <v>385</v>
      </c>
      <c r="F32" s="109">
        <v>440000</v>
      </c>
      <c r="G32" s="109">
        <v>306250</v>
      </c>
      <c r="H32" s="147">
        <f t="shared" si="0"/>
        <v>0.69602272727272729</v>
      </c>
      <c r="I32" s="28" t="s">
        <v>468</v>
      </c>
    </row>
    <row r="33" spans="1:9" x14ac:dyDescent="0.25">
      <c r="A33" s="195"/>
      <c r="B33" s="195"/>
      <c r="C33" s="196"/>
      <c r="D33" s="39">
        <v>422131</v>
      </c>
      <c r="E33" s="108" t="s">
        <v>469</v>
      </c>
      <c r="F33" s="109">
        <v>52000</v>
      </c>
      <c r="G33" s="109">
        <v>26030</v>
      </c>
      <c r="H33" s="147">
        <f t="shared" si="0"/>
        <v>0.50057692307692303</v>
      </c>
      <c r="I33" s="28" t="s">
        <v>468</v>
      </c>
    </row>
    <row r="34" spans="1:9" ht="30" x14ac:dyDescent="0.25">
      <c r="A34" s="195"/>
      <c r="B34" s="195"/>
      <c r="C34" s="196"/>
      <c r="D34" s="39">
        <v>422194</v>
      </c>
      <c r="E34" s="108" t="s">
        <v>386</v>
      </c>
      <c r="F34" s="109">
        <v>18000</v>
      </c>
      <c r="G34" s="109">
        <v>7776</v>
      </c>
      <c r="H34" s="147">
        <f t="shared" si="0"/>
        <v>0.432</v>
      </c>
      <c r="I34" s="28" t="s">
        <v>468</v>
      </c>
    </row>
    <row r="35" spans="1:9" x14ac:dyDescent="0.25">
      <c r="A35" s="195"/>
      <c r="B35" s="195"/>
      <c r="C35" s="196"/>
      <c r="D35" s="39">
        <v>423212</v>
      </c>
      <c r="E35" s="108" t="s">
        <v>387</v>
      </c>
      <c r="F35" s="109">
        <v>156000</v>
      </c>
      <c r="G35" s="109">
        <v>147822</v>
      </c>
      <c r="H35" s="147">
        <f t="shared" si="0"/>
        <v>0.94757692307692309</v>
      </c>
    </row>
    <row r="36" spans="1:9" x14ac:dyDescent="0.25">
      <c r="A36" s="195"/>
      <c r="B36" s="195"/>
      <c r="C36" s="196"/>
      <c r="D36" s="39">
        <v>423321</v>
      </c>
      <c r="E36" s="108" t="s">
        <v>388</v>
      </c>
      <c r="F36" s="109">
        <v>24000</v>
      </c>
      <c r="G36" s="109"/>
      <c r="H36" s="147">
        <f t="shared" si="0"/>
        <v>0</v>
      </c>
      <c r="I36" s="28" t="s">
        <v>468</v>
      </c>
    </row>
    <row r="37" spans="1:9" x14ac:dyDescent="0.25">
      <c r="A37" s="195"/>
      <c r="B37" s="195"/>
      <c r="C37" s="196"/>
      <c r="D37" s="39">
        <v>423419</v>
      </c>
      <c r="E37" s="108" t="s">
        <v>389</v>
      </c>
      <c r="F37" s="109">
        <v>220000</v>
      </c>
      <c r="G37" s="109">
        <v>219796</v>
      </c>
      <c r="H37" s="147">
        <f t="shared" si="0"/>
        <v>0.99907272727272722</v>
      </c>
    </row>
    <row r="38" spans="1:9" ht="30" x14ac:dyDescent="0.25">
      <c r="A38" s="195"/>
      <c r="B38" s="195"/>
      <c r="C38" s="196"/>
      <c r="D38" s="39">
        <v>423441</v>
      </c>
      <c r="E38" s="108" t="s">
        <v>439</v>
      </c>
      <c r="F38" s="109">
        <v>60000</v>
      </c>
      <c r="G38" s="109">
        <v>60000</v>
      </c>
      <c r="H38" s="147">
        <f t="shared" si="0"/>
        <v>1</v>
      </c>
    </row>
    <row r="39" spans="1:9" x14ac:dyDescent="0.25">
      <c r="A39" s="195"/>
      <c r="B39" s="195"/>
      <c r="C39" s="196"/>
      <c r="D39" s="39">
        <v>423591</v>
      </c>
      <c r="E39" s="108" t="s">
        <v>390</v>
      </c>
      <c r="F39" s="109">
        <v>365000</v>
      </c>
      <c r="G39" s="109">
        <v>328703</v>
      </c>
      <c r="H39" s="147">
        <f t="shared" si="0"/>
        <v>0.90055616438356167</v>
      </c>
    </row>
    <row r="40" spans="1:9" x14ac:dyDescent="0.25">
      <c r="A40" s="195"/>
      <c r="B40" s="195"/>
      <c r="C40" s="196"/>
      <c r="D40" s="39">
        <v>423599</v>
      </c>
      <c r="E40" s="108" t="s">
        <v>391</v>
      </c>
      <c r="F40" s="109">
        <v>4500000</v>
      </c>
      <c r="G40" s="109">
        <v>4500000</v>
      </c>
      <c r="H40" s="147">
        <f t="shared" si="0"/>
        <v>1</v>
      </c>
    </row>
    <row r="41" spans="1:9" x14ac:dyDescent="0.25">
      <c r="A41" s="195"/>
      <c r="B41" s="195"/>
      <c r="C41" s="196"/>
      <c r="D41" s="39">
        <v>423612</v>
      </c>
      <c r="E41" s="108" t="s">
        <v>392</v>
      </c>
      <c r="F41" s="109">
        <v>10000</v>
      </c>
      <c r="G41" s="109">
        <v>7700</v>
      </c>
      <c r="H41" s="147">
        <f t="shared" si="0"/>
        <v>0.77</v>
      </c>
      <c r="I41" s="28" t="s">
        <v>468</v>
      </c>
    </row>
    <row r="42" spans="1:9" x14ac:dyDescent="0.25">
      <c r="A42" s="195"/>
      <c r="B42" s="195"/>
      <c r="C42" s="196"/>
      <c r="D42" s="39">
        <v>423621</v>
      </c>
      <c r="E42" s="108" t="s">
        <v>151</v>
      </c>
      <c r="F42" s="109">
        <v>240000</v>
      </c>
      <c r="G42" s="109">
        <v>194450</v>
      </c>
      <c r="H42" s="147">
        <f t="shared" si="0"/>
        <v>0.81020833333333331</v>
      </c>
      <c r="I42" s="28" t="s">
        <v>468</v>
      </c>
    </row>
    <row r="43" spans="1:9" x14ac:dyDescent="0.25">
      <c r="A43" s="195"/>
      <c r="B43" s="195"/>
      <c r="C43" s="196"/>
      <c r="D43" s="39">
        <v>423711</v>
      </c>
      <c r="E43" s="108" t="s">
        <v>152</v>
      </c>
      <c r="F43" s="109">
        <v>680000</v>
      </c>
      <c r="G43" s="109">
        <v>605647</v>
      </c>
      <c r="H43" s="147">
        <f t="shared" si="0"/>
        <v>0.89065735294117643</v>
      </c>
      <c r="I43" s="28" t="s">
        <v>468</v>
      </c>
    </row>
    <row r="44" spans="1:9" x14ac:dyDescent="0.25">
      <c r="A44" s="195"/>
      <c r="B44" s="195"/>
      <c r="C44" s="196"/>
      <c r="D44" s="39">
        <v>423712</v>
      </c>
      <c r="E44" s="108" t="s">
        <v>440</v>
      </c>
      <c r="F44" s="109">
        <v>80000</v>
      </c>
      <c r="G44" s="109">
        <v>80000</v>
      </c>
      <c r="H44" s="147">
        <f t="shared" si="0"/>
        <v>1</v>
      </c>
    </row>
    <row r="45" spans="1:9" x14ac:dyDescent="0.25">
      <c r="A45" s="195"/>
      <c r="B45" s="195"/>
      <c r="C45" s="196"/>
      <c r="D45" s="39">
        <v>423911</v>
      </c>
      <c r="E45" s="108" t="s">
        <v>153</v>
      </c>
      <c r="F45" s="109">
        <v>277000</v>
      </c>
      <c r="G45" s="109">
        <v>266112</v>
      </c>
      <c r="H45" s="147">
        <f t="shared" si="0"/>
        <v>0.96069314079422385</v>
      </c>
    </row>
    <row r="46" spans="1:9" x14ac:dyDescent="0.25">
      <c r="A46" s="195"/>
      <c r="B46" s="195"/>
      <c r="C46" s="196"/>
      <c r="D46" s="39">
        <v>424221</v>
      </c>
      <c r="E46" s="108" t="s">
        <v>393</v>
      </c>
      <c r="F46" s="109">
        <v>1350000</v>
      </c>
      <c r="G46" s="109">
        <v>1350000</v>
      </c>
      <c r="H46" s="147">
        <f t="shared" si="0"/>
        <v>1</v>
      </c>
    </row>
    <row r="47" spans="1:9" ht="30" x14ac:dyDescent="0.25">
      <c r="A47" s="195"/>
      <c r="B47" s="195"/>
      <c r="C47" s="196"/>
      <c r="D47" s="39">
        <v>425119</v>
      </c>
      <c r="E47" s="108" t="s">
        <v>394</v>
      </c>
      <c r="F47" s="109">
        <v>20000</v>
      </c>
      <c r="G47" s="109">
        <v>19954</v>
      </c>
      <c r="H47" s="147">
        <f t="shared" si="0"/>
        <v>0.99770000000000003</v>
      </c>
    </row>
    <row r="48" spans="1:9" ht="30" x14ac:dyDescent="0.25">
      <c r="A48" s="195"/>
      <c r="B48" s="195"/>
      <c r="C48" s="196"/>
      <c r="D48" s="39">
        <v>425212</v>
      </c>
      <c r="E48" s="108" t="s">
        <v>441</v>
      </c>
      <c r="F48" s="109">
        <v>90000</v>
      </c>
      <c r="G48" s="109">
        <v>83000</v>
      </c>
      <c r="H48" s="147">
        <f t="shared" si="0"/>
        <v>0.92222222222222228</v>
      </c>
    </row>
    <row r="49" spans="1:9" x14ac:dyDescent="0.25">
      <c r="A49" s="195"/>
      <c r="B49" s="195"/>
      <c r="C49" s="196"/>
      <c r="D49" s="39">
        <v>426111</v>
      </c>
      <c r="E49" s="108" t="s">
        <v>395</v>
      </c>
      <c r="F49" s="109">
        <v>80000</v>
      </c>
      <c r="G49" s="109">
        <v>79613</v>
      </c>
      <c r="H49" s="147">
        <f t="shared" si="0"/>
        <v>0.99516249999999995</v>
      </c>
    </row>
    <row r="50" spans="1:9" x14ac:dyDescent="0.25">
      <c r="A50" s="195"/>
      <c r="B50" s="195"/>
      <c r="C50" s="196"/>
      <c r="D50" s="39">
        <v>426311</v>
      </c>
      <c r="E50" s="108" t="s">
        <v>396</v>
      </c>
      <c r="F50" s="109">
        <v>30000</v>
      </c>
      <c r="G50" s="109">
        <v>30000</v>
      </c>
      <c r="H50" s="147">
        <f t="shared" si="0"/>
        <v>1</v>
      </c>
    </row>
    <row r="51" spans="1:9" x14ac:dyDescent="0.25">
      <c r="A51" s="195"/>
      <c r="B51" s="195"/>
      <c r="C51" s="196"/>
      <c r="D51" s="39">
        <v>426411</v>
      </c>
      <c r="E51" s="108" t="s">
        <v>397</v>
      </c>
      <c r="F51" s="109">
        <v>180000</v>
      </c>
      <c r="G51" s="109">
        <v>77732</v>
      </c>
      <c r="H51" s="147">
        <f t="shared" si="0"/>
        <v>0.43184444444444442</v>
      </c>
      <c r="I51" s="28" t="s">
        <v>468</v>
      </c>
    </row>
    <row r="52" spans="1:9" x14ac:dyDescent="0.25">
      <c r="A52" s="195"/>
      <c r="B52" s="195"/>
      <c r="C52" s="196"/>
      <c r="D52" s="39">
        <v>426621</v>
      </c>
      <c r="E52" s="108" t="s">
        <v>398</v>
      </c>
      <c r="F52" s="109">
        <v>100000</v>
      </c>
      <c r="G52" s="109">
        <v>99615</v>
      </c>
      <c r="H52" s="147">
        <f t="shared" si="0"/>
        <v>0.99614999999999998</v>
      </c>
    </row>
    <row r="53" spans="1:9" x14ac:dyDescent="0.25">
      <c r="A53" s="195"/>
      <c r="B53" s="195"/>
      <c r="C53" s="196"/>
      <c r="D53" s="39">
        <v>426811</v>
      </c>
      <c r="E53" s="108" t="s">
        <v>399</v>
      </c>
      <c r="F53" s="109">
        <v>150000</v>
      </c>
      <c r="G53" s="109">
        <v>119023</v>
      </c>
      <c r="H53" s="147">
        <f t="shared" si="0"/>
        <v>0.79348666666666667</v>
      </c>
      <c r="I53" s="28" t="s">
        <v>468</v>
      </c>
    </row>
    <row r="54" spans="1:9" x14ac:dyDescent="0.25">
      <c r="A54" s="195"/>
      <c r="B54" s="195"/>
      <c r="C54" s="196"/>
      <c r="D54" s="39">
        <v>426819</v>
      </c>
      <c r="E54" s="108" t="s">
        <v>400</v>
      </c>
      <c r="F54" s="109">
        <v>25000</v>
      </c>
      <c r="G54" s="109">
        <v>23548</v>
      </c>
      <c r="H54" s="147">
        <f t="shared" si="0"/>
        <v>0.94191999999999998</v>
      </c>
    </row>
    <row r="55" spans="1:9" x14ac:dyDescent="0.25">
      <c r="A55" s="195"/>
      <c r="B55" s="195"/>
      <c r="C55" s="196"/>
      <c r="D55" s="39">
        <v>426913</v>
      </c>
      <c r="E55" s="108" t="s">
        <v>401</v>
      </c>
      <c r="F55" s="109">
        <v>50000</v>
      </c>
      <c r="G55" s="109">
        <v>41199</v>
      </c>
      <c r="H55" s="147">
        <f t="shared" si="0"/>
        <v>0.82398000000000005</v>
      </c>
      <c r="I55" s="207" t="s">
        <v>468</v>
      </c>
    </row>
    <row r="56" spans="1:9" x14ac:dyDescent="0.25">
      <c r="A56" s="195"/>
      <c r="B56" s="195"/>
      <c r="C56" s="196"/>
      <c r="D56" s="39">
        <v>426919</v>
      </c>
      <c r="E56" s="108" t="s">
        <v>402</v>
      </c>
      <c r="F56" s="109">
        <v>707000</v>
      </c>
      <c r="G56" s="109">
        <v>702842</v>
      </c>
      <c r="H56" s="147">
        <f t="shared" si="0"/>
        <v>0.99411881188118811</v>
      </c>
    </row>
    <row r="57" spans="1:9" x14ac:dyDescent="0.25">
      <c r="A57" s="195"/>
      <c r="B57" s="195"/>
      <c r="C57" s="196"/>
      <c r="D57" s="39">
        <v>482211</v>
      </c>
      <c r="E57" s="108" t="s">
        <v>403</v>
      </c>
      <c r="F57" s="109">
        <v>10000</v>
      </c>
      <c r="G57" s="109">
        <v>9600</v>
      </c>
      <c r="H57" s="147">
        <f t="shared" si="0"/>
        <v>0.96</v>
      </c>
    </row>
    <row r="58" spans="1:9" x14ac:dyDescent="0.25">
      <c r="A58" s="195"/>
      <c r="B58" s="195"/>
      <c r="C58" s="196"/>
      <c r="D58" s="39">
        <v>482251</v>
      </c>
      <c r="E58" s="108" t="s">
        <v>442</v>
      </c>
      <c r="F58" s="109">
        <v>33000</v>
      </c>
      <c r="G58" s="109">
        <v>33000</v>
      </c>
      <c r="H58" s="147">
        <f t="shared" si="0"/>
        <v>1</v>
      </c>
    </row>
    <row r="59" spans="1:9" x14ac:dyDescent="0.25">
      <c r="A59" s="195"/>
      <c r="B59" s="195"/>
      <c r="C59" s="196"/>
      <c r="D59" s="39">
        <v>512211</v>
      </c>
      <c r="E59" s="108" t="s">
        <v>443</v>
      </c>
      <c r="F59" s="109">
        <v>70000</v>
      </c>
      <c r="G59" s="109">
        <v>70000</v>
      </c>
      <c r="H59" s="147">
        <v>1</v>
      </c>
    </row>
    <row r="60" spans="1:9" x14ac:dyDescent="0.25">
      <c r="A60" s="195"/>
      <c r="B60" s="195"/>
      <c r="C60" s="196"/>
      <c r="D60" s="39">
        <v>512221</v>
      </c>
      <c r="E60" s="108" t="s">
        <v>404</v>
      </c>
      <c r="F60" s="109">
        <v>63000</v>
      </c>
      <c r="G60" s="109">
        <v>63000</v>
      </c>
      <c r="H60" s="147">
        <f t="shared" si="0"/>
        <v>1</v>
      </c>
    </row>
    <row r="61" spans="1:9" x14ac:dyDescent="0.25">
      <c r="A61" s="195"/>
      <c r="B61" s="195"/>
      <c r="C61" s="196"/>
      <c r="D61" s="39">
        <v>512222</v>
      </c>
      <c r="E61" s="108" t="s">
        <v>444</v>
      </c>
      <c r="F61" s="109">
        <v>37000</v>
      </c>
      <c r="G61" s="109">
        <v>36999</v>
      </c>
      <c r="H61" s="147">
        <f t="shared" si="0"/>
        <v>0.99997297297297294</v>
      </c>
    </row>
    <row r="62" spans="1:9" x14ac:dyDescent="0.25">
      <c r="A62" s="197"/>
      <c r="B62" s="197"/>
      <c r="C62" s="197"/>
      <c r="D62" s="197"/>
      <c r="E62" s="198" t="s">
        <v>405</v>
      </c>
      <c r="F62" s="199">
        <f>SUM(F7:F61)</f>
        <v>43327474</v>
      </c>
      <c r="G62" s="199">
        <f>SUM(G7:G61)</f>
        <v>42416504</v>
      </c>
      <c r="H62" s="147">
        <f t="shared" si="0"/>
        <v>0.97897477245038567</v>
      </c>
    </row>
  </sheetData>
  <mergeCells count="10">
    <mergeCell ref="E1:H1"/>
    <mergeCell ref="A3:A5"/>
    <mergeCell ref="B3:B5"/>
    <mergeCell ref="C3:C5"/>
    <mergeCell ref="D3:D5"/>
    <mergeCell ref="E3:E5"/>
    <mergeCell ref="A2:I2"/>
    <mergeCell ref="F3:H3"/>
    <mergeCell ref="I3:I5"/>
    <mergeCell ref="F4:H4"/>
  </mergeCells>
  <pageMargins left="0.2" right="0.2" top="0.75" bottom="0.75" header="0.3" footer="0.3"/>
  <pageSetup scale="94" orientation="landscape" r:id="rId1"/>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54"/>
  <sheetViews>
    <sheetView view="pageBreakPreview" zoomScaleNormal="100" zoomScaleSheetLayoutView="100" workbookViewId="0">
      <selection activeCell="A4" sqref="A4:J4"/>
    </sheetView>
  </sheetViews>
  <sheetFormatPr defaultRowHeight="12.75" x14ac:dyDescent="0.2"/>
  <sheetData>
    <row r="2" spans="1:10" ht="15.75" x14ac:dyDescent="0.2">
      <c r="A2" s="315" t="s">
        <v>319</v>
      </c>
      <c r="B2" s="315"/>
      <c r="C2" s="315"/>
      <c r="D2" s="315"/>
      <c r="E2" s="315"/>
      <c r="F2" s="315"/>
      <c r="G2" s="315"/>
      <c r="H2" s="315"/>
      <c r="I2" s="315"/>
      <c r="J2" s="315"/>
    </row>
    <row r="4" spans="1:10" ht="116.25" customHeight="1" x14ac:dyDescent="0.2">
      <c r="A4" s="340" t="s">
        <v>411</v>
      </c>
      <c r="B4" s="341"/>
      <c r="C4" s="341"/>
      <c r="D4" s="341"/>
      <c r="E4" s="341"/>
      <c r="F4" s="341"/>
      <c r="G4" s="341"/>
      <c r="H4" s="341"/>
      <c r="I4" s="341"/>
      <c r="J4" s="342"/>
    </row>
    <row r="5" spans="1:10" x14ac:dyDescent="0.2">
      <c r="A5" s="188"/>
      <c r="B5" s="134"/>
      <c r="C5" s="134"/>
      <c r="D5" s="134"/>
      <c r="E5" s="134"/>
      <c r="F5" s="134"/>
      <c r="G5" s="134"/>
      <c r="H5" s="134"/>
      <c r="I5" s="134"/>
      <c r="J5" s="189"/>
    </row>
    <row r="6" spans="1:10" x14ac:dyDescent="0.2">
      <c r="A6" s="188"/>
      <c r="B6" s="134"/>
      <c r="C6" s="134"/>
      <c r="D6" s="134"/>
      <c r="E6" s="134"/>
      <c r="F6" s="134"/>
      <c r="G6" s="134"/>
      <c r="H6" s="134"/>
      <c r="I6" s="134"/>
      <c r="J6" s="189"/>
    </row>
    <row r="7" spans="1:10" x14ac:dyDescent="0.2">
      <c r="A7" s="188"/>
      <c r="B7" s="134"/>
      <c r="C7" s="134"/>
      <c r="D7" s="134"/>
      <c r="E7" s="134"/>
      <c r="F7" s="134"/>
      <c r="G7" s="134"/>
      <c r="H7" s="134"/>
      <c r="I7" s="134"/>
      <c r="J7" s="189"/>
    </row>
    <row r="8" spans="1:10" x14ac:dyDescent="0.2">
      <c r="A8" s="188"/>
      <c r="B8" s="134"/>
      <c r="C8" s="134"/>
      <c r="D8" s="134"/>
      <c r="E8" s="134"/>
      <c r="F8" s="134"/>
      <c r="G8" s="134"/>
      <c r="H8" s="134"/>
      <c r="I8" s="134"/>
      <c r="J8" s="189"/>
    </row>
    <row r="9" spans="1:10" x14ac:dyDescent="0.2">
      <c r="A9" s="188"/>
      <c r="B9" s="134"/>
      <c r="C9" s="134"/>
      <c r="D9" s="134"/>
      <c r="E9" s="134"/>
      <c r="F9" s="134"/>
      <c r="G9" s="134"/>
      <c r="H9" s="134"/>
      <c r="I9" s="134"/>
      <c r="J9" s="189"/>
    </row>
    <row r="10" spans="1:10" x14ac:dyDescent="0.2">
      <c r="A10" s="188"/>
      <c r="B10" s="134"/>
      <c r="C10" s="134"/>
      <c r="D10" s="134"/>
      <c r="E10" s="134"/>
      <c r="F10" s="134"/>
      <c r="G10" s="134"/>
      <c r="H10" s="134"/>
      <c r="I10" s="134"/>
      <c r="J10" s="189"/>
    </row>
    <row r="11" spans="1:10" x14ac:dyDescent="0.2">
      <c r="A11" s="188"/>
      <c r="B11" s="134"/>
      <c r="C11" s="134"/>
      <c r="D11" s="134"/>
      <c r="E11" s="134"/>
      <c r="F11" s="134"/>
      <c r="G11" s="134"/>
      <c r="H11" s="134"/>
      <c r="I11" s="134"/>
      <c r="J11" s="189"/>
    </row>
    <row r="12" spans="1:10" x14ac:dyDescent="0.2">
      <c r="A12" s="188"/>
      <c r="B12" s="134"/>
      <c r="C12" s="134"/>
      <c r="D12" s="134"/>
      <c r="E12" s="134"/>
      <c r="F12" s="134"/>
      <c r="G12" s="134"/>
      <c r="H12" s="134"/>
      <c r="I12" s="134"/>
      <c r="J12" s="189"/>
    </row>
    <row r="13" spans="1:10" x14ac:dyDescent="0.2">
      <c r="A13" s="188"/>
      <c r="B13" s="134"/>
      <c r="C13" s="134"/>
      <c r="D13" s="134"/>
      <c r="E13" s="134"/>
      <c r="F13" s="134"/>
      <c r="G13" s="134"/>
      <c r="H13" s="134"/>
      <c r="I13" s="134"/>
      <c r="J13" s="189"/>
    </row>
    <row r="14" spans="1:10" x14ac:dyDescent="0.2">
      <c r="A14" s="188"/>
      <c r="B14" s="134"/>
      <c r="C14" s="134"/>
      <c r="D14" s="134"/>
      <c r="E14" s="134"/>
      <c r="F14" s="134"/>
      <c r="G14" s="134"/>
      <c r="H14" s="134"/>
      <c r="I14" s="134"/>
      <c r="J14" s="189"/>
    </row>
    <row r="15" spans="1:10" x14ac:dyDescent="0.2">
      <c r="A15" s="188"/>
      <c r="B15" s="134"/>
      <c r="C15" s="134"/>
      <c r="D15" s="134"/>
      <c r="E15" s="134"/>
      <c r="F15" s="134"/>
      <c r="G15" s="134"/>
      <c r="H15" s="134"/>
      <c r="I15" s="134"/>
      <c r="J15" s="189"/>
    </row>
    <row r="16" spans="1:10" x14ac:dyDescent="0.2">
      <c r="A16" s="188"/>
      <c r="B16" s="134"/>
      <c r="C16" s="134"/>
      <c r="D16" s="134"/>
      <c r="E16" s="134"/>
      <c r="F16" s="134"/>
      <c r="G16" s="134"/>
      <c r="H16" s="134"/>
      <c r="I16" s="134"/>
      <c r="J16" s="189"/>
    </row>
    <row r="17" spans="1:10" x14ac:dyDescent="0.2">
      <c r="A17" s="188"/>
      <c r="B17" s="134"/>
      <c r="C17" s="134"/>
      <c r="D17" s="134"/>
      <c r="E17" s="134"/>
      <c r="F17" s="134"/>
      <c r="G17" s="134"/>
      <c r="H17" s="134"/>
      <c r="I17" s="134"/>
      <c r="J17" s="189"/>
    </row>
    <row r="18" spans="1:10" x14ac:dyDescent="0.2">
      <c r="A18" s="188"/>
      <c r="B18" s="134"/>
      <c r="C18" s="134"/>
      <c r="D18" s="134"/>
      <c r="E18" s="134"/>
      <c r="F18" s="134"/>
      <c r="G18" s="134"/>
      <c r="H18" s="134"/>
      <c r="I18" s="134"/>
      <c r="J18" s="189"/>
    </row>
    <row r="19" spans="1:10" x14ac:dyDescent="0.2">
      <c r="A19" s="188"/>
      <c r="B19" s="134"/>
      <c r="C19" s="134"/>
      <c r="D19" s="134"/>
      <c r="E19" s="134"/>
      <c r="F19" s="134"/>
      <c r="G19" s="134"/>
      <c r="H19" s="134"/>
      <c r="I19" s="134"/>
      <c r="J19" s="189"/>
    </row>
    <row r="20" spans="1:10" x14ac:dyDescent="0.2">
      <c r="A20" s="188"/>
      <c r="B20" s="134"/>
      <c r="C20" s="134"/>
      <c r="D20" s="134"/>
      <c r="E20" s="134"/>
      <c r="F20" s="134"/>
      <c r="G20" s="134"/>
      <c r="H20" s="134"/>
      <c r="I20" s="134"/>
      <c r="J20" s="189"/>
    </row>
    <row r="21" spans="1:10" x14ac:dyDescent="0.2">
      <c r="A21" s="188"/>
      <c r="B21" s="134"/>
      <c r="C21" s="134"/>
      <c r="D21" s="134"/>
      <c r="E21" s="134"/>
      <c r="F21" s="134"/>
      <c r="G21" s="134"/>
      <c r="H21" s="134"/>
      <c r="I21" s="134"/>
      <c r="J21" s="189"/>
    </row>
    <row r="22" spans="1:10" x14ac:dyDescent="0.2">
      <c r="A22" s="188"/>
      <c r="B22" s="134"/>
      <c r="C22" s="134"/>
      <c r="D22" s="134"/>
      <c r="E22" s="134"/>
      <c r="F22" s="134"/>
      <c r="G22" s="134"/>
      <c r="H22" s="134"/>
      <c r="I22" s="134"/>
      <c r="J22" s="189"/>
    </row>
    <row r="23" spans="1:10" x14ac:dyDescent="0.2">
      <c r="A23" s="188"/>
      <c r="B23" s="134"/>
      <c r="C23" s="134"/>
      <c r="D23" s="134"/>
      <c r="E23" s="134"/>
      <c r="F23" s="134"/>
      <c r="G23" s="134"/>
      <c r="H23" s="134"/>
      <c r="I23" s="134"/>
      <c r="J23" s="189"/>
    </row>
    <row r="24" spans="1:10" x14ac:dyDescent="0.2">
      <c r="A24" s="188"/>
      <c r="B24" s="134"/>
      <c r="C24" s="134"/>
      <c r="D24" s="134"/>
      <c r="E24" s="134"/>
      <c r="F24" s="134"/>
      <c r="G24" s="134"/>
      <c r="H24" s="134"/>
      <c r="I24" s="134"/>
      <c r="J24" s="189"/>
    </row>
    <row r="25" spans="1:10" x14ac:dyDescent="0.2">
      <c r="A25" s="188"/>
      <c r="B25" s="134"/>
      <c r="C25" s="134"/>
      <c r="D25" s="134"/>
      <c r="E25" s="134"/>
      <c r="F25" s="134"/>
      <c r="G25" s="134"/>
      <c r="H25" s="134"/>
      <c r="I25" s="134"/>
      <c r="J25" s="189"/>
    </row>
    <row r="26" spans="1:10" x14ac:dyDescent="0.2">
      <c r="A26" s="188"/>
      <c r="B26" s="134"/>
      <c r="C26" s="134"/>
      <c r="D26" s="134"/>
      <c r="E26" s="134"/>
      <c r="F26" s="134"/>
      <c r="G26" s="134"/>
      <c r="H26" s="134"/>
      <c r="I26" s="134"/>
      <c r="J26" s="189"/>
    </row>
    <row r="27" spans="1:10" x14ac:dyDescent="0.2">
      <c r="A27" s="188"/>
      <c r="B27" s="134"/>
      <c r="C27" s="134"/>
      <c r="D27" s="134"/>
      <c r="E27" s="134"/>
      <c r="F27" s="134"/>
      <c r="G27" s="134"/>
      <c r="H27" s="134"/>
      <c r="I27" s="134"/>
      <c r="J27" s="189"/>
    </row>
    <row r="28" spans="1:10" x14ac:dyDescent="0.2">
      <c r="A28" s="188"/>
      <c r="B28" s="134"/>
      <c r="C28" s="134"/>
      <c r="D28" s="134"/>
      <c r="E28" s="134"/>
      <c r="F28" s="134"/>
      <c r="G28" s="134"/>
      <c r="H28" s="134"/>
      <c r="I28" s="134"/>
      <c r="J28" s="189"/>
    </row>
    <row r="29" spans="1:10" x14ac:dyDescent="0.2">
      <c r="A29" s="188"/>
      <c r="B29" s="134"/>
      <c r="C29" s="134"/>
      <c r="D29" s="134"/>
      <c r="E29" s="134"/>
      <c r="F29" s="134"/>
      <c r="G29" s="134"/>
      <c r="H29" s="134"/>
      <c r="I29" s="134"/>
      <c r="J29" s="189"/>
    </row>
    <row r="30" spans="1:10" x14ac:dyDescent="0.2">
      <c r="A30" s="188"/>
      <c r="B30" s="134"/>
      <c r="C30" s="134"/>
      <c r="D30" s="134"/>
      <c r="E30" s="134"/>
      <c r="F30" s="134"/>
      <c r="G30" s="134"/>
      <c r="H30" s="134"/>
      <c r="I30" s="134"/>
      <c r="J30" s="189"/>
    </row>
    <row r="31" spans="1:10" x14ac:dyDescent="0.2">
      <c r="A31" s="188"/>
      <c r="B31" s="134"/>
      <c r="C31" s="134"/>
      <c r="D31" s="134"/>
      <c r="E31" s="134"/>
      <c r="F31" s="134"/>
      <c r="G31" s="134"/>
      <c r="H31" s="134"/>
      <c r="I31" s="134"/>
      <c r="J31" s="189"/>
    </row>
    <row r="32" spans="1:10" x14ac:dyDescent="0.2">
      <c r="A32" s="188"/>
      <c r="B32" s="134"/>
      <c r="C32" s="134"/>
      <c r="D32" s="134"/>
      <c r="E32" s="134"/>
      <c r="F32" s="134"/>
      <c r="G32" s="134"/>
      <c r="H32" s="134"/>
      <c r="I32" s="134"/>
      <c r="J32" s="189"/>
    </row>
    <row r="33" spans="1:10" x14ac:dyDescent="0.2">
      <c r="A33" s="188"/>
      <c r="B33" s="134"/>
      <c r="C33" s="134"/>
      <c r="D33" s="134"/>
      <c r="E33" s="134"/>
      <c r="F33" s="134"/>
      <c r="G33" s="134"/>
      <c r="H33" s="134"/>
      <c r="I33" s="134"/>
      <c r="J33" s="189"/>
    </row>
    <row r="34" spans="1:10" x14ac:dyDescent="0.2">
      <c r="A34" s="188"/>
      <c r="B34" s="134"/>
      <c r="C34" s="134"/>
      <c r="D34" s="134"/>
      <c r="E34" s="134"/>
      <c r="F34" s="134"/>
      <c r="G34" s="134"/>
      <c r="H34" s="134"/>
      <c r="I34" s="134"/>
      <c r="J34" s="189"/>
    </row>
    <row r="35" spans="1:10" x14ac:dyDescent="0.2">
      <c r="A35" s="188"/>
      <c r="B35" s="134"/>
      <c r="C35" s="134"/>
      <c r="D35" s="134"/>
      <c r="E35" s="134"/>
      <c r="F35" s="134"/>
      <c r="G35" s="134"/>
      <c r="H35" s="134"/>
      <c r="I35" s="134"/>
      <c r="J35" s="189"/>
    </row>
    <row r="36" spans="1:10" x14ac:dyDescent="0.2">
      <c r="A36" s="188"/>
      <c r="B36" s="134"/>
      <c r="C36" s="134"/>
      <c r="D36" s="134"/>
      <c r="E36" s="134"/>
      <c r="F36" s="134"/>
      <c r="G36" s="134"/>
      <c r="H36" s="134"/>
      <c r="I36" s="134"/>
      <c r="J36" s="189"/>
    </row>
    <row r="37" spans="1:10" x14ac:dyDescent="0.2">
      <c r="A37" s="188"/>
      <c r="B37" s="134"/>
      <c r="C37" s="134"/>
      <c r="D37" s="134"/>
      <c r="E37" s="134"/>
      <c r="F37" s="134"/>
      <c r="G37" s="134"/>
      <c r="H37" s="134"/>
      <c r="I37" s="134"/>
      <c r="J37" s="189"/>
    </row>
    <row r="38" spans="1:10" x14ac:dyDescent="0.2">
      <c r="A38" s="188"/>
      <c r="B38" s="134"/>
      <c r="C38" s="134"/>
      <c r="D38" s="134"/>
      <c r="E38" s="134"/>
      <c r="F38" s="134"/>
      <c r="G38" s="134"/>
      <c r="H38" s="134"/>
      <c r="I38" s="134"/>
      <c r="J38" s="189"/>
    </row>
    <row r="39" spans="1:10" x14ac:dyDescent="0.2">
      <c r="A39" s="188"/>
      <c r="B39" s="134"/>
      <c r="C39" s="134"/>
      <c r="D39" s="134"/>
      <c r="E39" s="134"/>
      <c r="F39" s="134"/>
      <c r="G39" s="134"/>
      <c r="H39" s="134"/>
      <c r="I39" s="134"/>
      <c r="J39" s="189"/>
    </row>
    <row r="40" spans="1:10" x14ac:dyDescent="0.2">
      <c r="A40" s="188"/>
      <c r="B40" s="134"/>
      <c r="C40" s="134"/>
      <c r="D40" s="134"/>
      <c r="E40" s="134"/>
      <c r="F40" s="134"/>
      <c r="G40" s="134"/>
      <c r="H40" s="134"/>
      <c r="I40" s="134"/>
      <c r="J40" s="189"/>
    </row>
    <row r="41" spans="1:10" x14ac:dyDescent="0.2">
      <c r="A41" s="188"/>
      <c r="B41" s="134"/>
      <c r="C41" s="134"/>
      <c r="D41" s="134"/>
      <c r="E41" s="134"/>
      <c r="F41" s="134"/>
      <c r="G41" s="134"/>
      <c r="H41" s="134"/>
      <c r="I41" s="134"/>
      <c r="J41" s="189"/>
    </row>
    <row r="42" spans="1:10" x14ac:dyDescent="0.2">
      <c r="A42" s="188"/>
      <c r="B42" s="134"/>
      <c r="C42" s="134"/>
      <c r="D42" s="134"/>
      <c r="E42" s="134"/>
      <c r="F42" s="134"/>
      <c r="G42" s="134"/>
      <c r="H42" s="134"/>
      <c r="I42" s="134"/>
      <c r="J42" s="189"/>
    </row>
    <row r="43" spans="1:10" x14ac:dyDescent="0.2">
      <c r="A43" s="188"/>
      <c r="B43" s="134"/>
      <c r="C43" s="134"/>
      <c r="D43" s="134"/>
      <c r="E43" s="134"/>
      <c r="F43" s="134"/>
      <c r="G43" s="134"/>
      <c r="H43" s="134"/>
      <c r="I43" s="134"/>
      <c r="J43" s="189"/>
    </row>
    <row r="44" spans="1:10" x14ac:dyDescent="0.2">
      <c r="A44" s="188"/>
      <c r="B44" s="134"/>
      <c r="C44" s="134"/>
      <c r="D44" s="134"/>
      <c r="E44" s="134"/>
      <c r="F44" s="134"/>
      <c r="G44" s="134"/>
      <c r="H44" s="134"/>
      <c r="I44" s="134"/>
      <c r="J44" s="189"/>
    </row>
    <row r="45" spans="1:10" x14ac:dyDescent="0.2">
      <c r="A45" s="188"/>
      <c r="B45" s="134"/>
      <c r="C45" s="134"/>
      <c r="D45" s="134"/>
      <c r="E45" s="134"/>
      <c r="F45" s="134"/>
      <c r="G45" s="134"/>
      <c r="H45" s="134"/>
      <c r="I45" s="134"/>
      <c r="J45" s="189"/>
    </row>
    <row r="46" spans="1:10" x14ac:dyDescent="0.2">
      <c r="A46" s="188"/>
      <c r="B46" s="134"/>
      <c r="C46" s="134"/>
      <c r="D46" s="134"/>
      <c r="E46" s="134"/>
      <c r="F46" s="134"/>
      <c r="G46" s="134"/>
      <c r="H46" s="134"/>
      <c r="I46" s="134"/>
      <c r="J46" s="189"/>
    </row>
    <row r="47" spans="1:10" x14ac:dyDescent="0.2">
      <c r="A47" s="188"/>
      <c r="B47" s="134"/>
      <c r="C47" s="134"/>
      <c r="D47" s="134"/>
      <c r="E47" s="134"/>
      <c r="F47" s="134"/>
      <c r="G47" s="134"/>
      <c r="H47" s="134"/>
      <c r="I47" s="134"/>
      <c r="J47" s="189"/>
    </row>
    <row r="48" spans="1:10" x14ac:dyDescent="0.2">
      <c r="A48" s="188"/>
      <c r="B48" s="134"/>
      <c r="C48" s="134"/>
      <c r="D48" s="134"/>
      <c r="E48" s="134"/>
      <c r="F48" s="134"/>
      <c r="G48" s="134"/>
      <c r="H48" s="134"/>
      <c r="I48" s="134"/>
      <c r="J48" s="189"/>
    </row>
    <row r="49" spans="1:10" x14ac:dyDescent="0.2">
      <c r="A49" s="188"/>
      <c r="B49" s="134"/>
      <c r="C49" s="134"/>
      <c r="D49" s="134"/>
      <c r="E49" s="134"/>
      <c r="F49" s="134"/>
      <c r="G49" s="134"/>
      <c r="H49" s="134"/>
      <c r="I49" s="134"/>
      <c r="J49" s="189"/>
    </row>
    <row r="50" spans="1:10" x14ac:dyDescent="0.2">
      <c r="A50" s="188"/>
      <c r="B50" s="134"/>
      <c r="C50" s="134"/>
      <c r="D50" s="134"/>
      <c r="E50" s="134"/>
      <c r="F50" s="134"/>
      <c r="G50" s="134"/>
      <c r="H50" s="134"/>
      <c r="I50" s="134"/>
      <c r="J50" s="189"/>
    </row>
    <row r="51" spans="1:10" x14ac:dyDescent="0.2">
      <c r="A51" s="188"/>
      <c r="B51" s="134"/>
      <c r="C51" s="134"/>
      <c r="D51" s="134"/>
      <c r="E51" s="134"/>
      <c r="F51" s="134"/>
      <c r="G51" s="134"/>
      <c r="H51" s="134"/>
      <c r="I51" s="134"/>
      <c r="J51" s="189"/>
    </row>
    <row r="52" spans="1:10" x14ac:dyDescent="0.2">
      <c r="A52" s="188"/>
      <c r="B52" s="134"/>
      <c r="C52" s="134"/>
      <c r="D52" s="134"/>
      <c r="E52" s="134"/>
      <c r="F52" s="134"/>
      <c r="G52" s="134"/>
      <c r="H52" s="134"/>
      <c r="I52" s="134"/>
      <c r="J52" s="189"/>
    </row>
    <row r="53" spans="1:10" x14ac:dyDescent="0.2">
      <c r="A53" s="188"/>
      <c r="B53" s="134"/>
      <c r="C53" s="134"/>
      <c r="D53" s="134"/>
      <c r="E53" s="134"/>
      <c r="F53" s="134"/>
      <c r="G53" s="134"/>
      <c r="H53" s="134"/>
      <c r="I53" s="134"/>
      <c r="J53" s="189"/>
    </row>
    <row r="54" spans="1:10" x14ac:dyDescent="0.2">
      <c r="A54" s="190"/>
      <c r="B54" s="191"/>
      <c r="C54" s="191"/>
      <c r="D54" s="191"/>
      <c r="E54" s="191"/>
      <c r="F54" s="191"/>
      <c r="G54" s="191"/>
      <c r="H54" s="191"/>
      <c r="I54" s="191"/>
      <c r="J54" s="192"/>
    </row>
  </sheetData>
  <mergeCells count="2">
    <mergeCell ref="A2:J2"/>
    <mergeCell ref="A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54"/>
  <sheetViews>
    <sheetView view="pageBreakPreview" topLeftCell="A25" zoomScale="141" zoomScaleNormal="100" zoomScaleSheetLayoutView="141" workbookViewId="0">
      <selection activeCell="A4" sqref="A4:J54"/>
    </sheetView>
  </sheetViews>
  <sheetFormatPr defaultRowHeight="12.75" x14ac:dyDescent="0.2"/>
  <sheetData>
    <row r="2" spans="1:10" ht="15.75" x14ac:dyDescent="0.2">
      <c r="A2" s="315" t="s">
        <v>331</v>
      </c>
      <c r="B2" s="315"/>
      <c r="C2" s="315"/>
      <c r="D2" s="315"/>
      <c r="E2" s="315"/>
      <c r="F2" s="315"/>
      <c r="G2" s="315"/>
      <c r="H2" s="315"/>
      <c r="I2" s="315"/>
      <c r="J2" s="315"/>
    </row>
    <row r="4" spans="1:10" x14ac:dyDescent="0.2">
      <c r="A4" s="343" t="s">
        <v>407</v>
      </c>
      <c r="B4" s="344"/>
      <c r="C4" s="344"/>
      <c r="D4" s="344"/>
      <c r="E4" s="344"/>
      <c r="F4" s="344"/>
      <c r="G4" s="344"/>
      <c r="H4" s="344"/>
      <c r="I4" s="344"/>
      <c r="J4" s="345"/>
    </row>
    <row r="5" spans="1:10" x14ac:dyDescent="0.2">
      <c r="A5" s="346"/>
      <c r="B5" s="347"/>
      <c r="C5" s="347"/>
      <c r="D5" s="347"/>
      <c r="E5" s="347"/>
      <c r="F5" s="347"/>
      <c r="G5" s="347"/>
      <c r="H5" s="347"/>
      <c r="I5" s="347"/>
      <c r="J5" s="348"/>
    </row>
    <row r="6" spans="1:10" x14ac:dyDescent="0.2">
      <c r="A6" s="346"/>
      <c r="B6" s="347"/>
      <c r="C6" s="347"/>
      <c r="D6" s="347"/>
      <c r="E6" s="347"/>
      <c r="F6" s="347"/>
      <c r="G6" s="347"/>
      <c r="H6" s="347"/>
      <c r="I6" s="347"/>
      <c r="J6" s="348"/>
    </row>
    <row r="7" spans="1:10" x14ac:dyDescent="0.2">
      <c r="A7" s="346"/>
      <c r="B7" s="347"/>
      <c r="C7" s="347"/>
      <c r="D7" s="347"/>
      <c r="E7" s="347"/>
      <c r="F7" s="347"/>
      <c r="G7" s="347"/>
      <c r="H7" s="347"/>
      <c r="I7" s="347"/>
      <c r="J7" s="348"/>
    </row>
    <row r="8" spans="1:10" x14ac:dyDescent="0.2">
      <c r="A8" s="346"/>
      <c r="B8" s="347"/>
      <c r="C8" s="347"/>
      <c r="D8" s="347"/>
      <c r="E8" s="347"/>
      <c r="F8" s="347"/>
      <c r="G8" s="347"/>
      <c r="H8" s="347"/>
      <c r="I8" s="347"/>
      <c r="J8" s="348"/>
    </row>
    <row r="9" spans="1:10" x14ac:dyDescent="0.2">
      <c r="A9" s="346"/>
      <c r="B9" s="347"/>
      <c r="C9" s="347"/>
      <c r="D9" s="347"/>
      <c r="E9" s="347"/>
      <c r="F9" s="347"/>
      <c r="G9" s="347"/>
      <c r="H9" s="347"/>
      <c r="I9" s="347"/>
      <c r="J9" s="348"/>
    </row>
    <row r="10" spans="1:10" x14ac:dyDescent="0.2">
      <c r="A10" s="346"/>
      <c r="B10" s="347"/>
      <c r="C10" s="347"/>
      <c r="D10" s="347"/>
      <c r="E10" s="347"/>
      <c r="F10" s="347"/>
      <c r="G10" s="347"/>
      <c r="H10" s="347"/>
      <c r="I10" s="347"/>
      <c r="J10" s="348"/>
    </row>
    <row r="11" spans="1:10" x14ac:dyDescent="0.2">
      <c r="A11" s="346"/>
      <c r="B11" s="347"/>
      <c r="C11" s="347"/>
      <c r="D11" s="347"/>
      <c r="E11" s="347"/>
      <c r="F11" s="347"/>
      <c r="G11" s="347"/>
      <c r="H11" s="347"/>
      <c r="I11" s="347"/>
      <c r="J11" s="348"/>
    </row>
    <row r="12" spans="1:10" x14ac:dyDescent="0.2">
      <c r="A12" s="346"/>
      <c r="B12" s="347"/>
      <c r="C12" s="347"/>
      <c r="D12" s="347"/>
      <c r="E12" s="347"/>
      <c r="F12" s="347"/>
      <c r="G12" s="347"/>
      <c r="H12" s="347"/>
      <c r="I12" s="347"/>
      <c r="J12" s="348"/>
    </row>
    <row r="13" spans="1:10" x14ac:dyDescent="0.2">
      <c r="A13" s="346"/>
      <c r="B13" s="347"/>
      <c r="C13" s="347"/>
      <c r="D13" s="347"/>
      <c r="E13" s="347"/>
      <c r="F13" s="347"/>
      <c r="G13" s="347"/>
      <c r="H13" s="347"/>
      <c r="I13" s="347"/>
      <c r="J13" s="348"/>
    </row>
    <row r="14" spans="1:10" x14ac:dyDescent="0.2">
      <c r="A14" s="346"/>
      <c r="B14" s="347"/>
      <c r="C14" s="347"/>
      <c r="D14" s="347"/>
      <c r="E14" s="347"/>
      <c r="F14" s="347"/>
      <c r="G14" s="347"/>
      <c r="H14" s="347"/>
      <c r="I14" s="347"/>
      <c r="J14" s="348"/>
    </row>
    <row r="15" spans="1:10" x14ac:dyDescent="0.2">
      <c r="A15" s="346"/>
      <c r="B15" s="347"/>
      <c r="C15" s="347"/>
      <c r="D15" s="347"/>
      <c r="E15" s="347"/>
      <c r="F15" s="347"/>
      <c r="G15" s="347"/>
      <c r="H15" s="347"/>
      <c r="I15" s="347"/>
      <c r="J15" s="348"/>
    </row>
    <row r="16" spans="1:10" x14ac:dyDescent="0.2">
      <c r="A16" s="346"/>
      <c r="B16" s="347"/>
      <c r="C16" s="347"/>
      <c r="D16" s="347"/>
      <c r="E16" s="347"/>
      <c r="F16" s="347"/>
      <c r="G16" s="347"/>
      <c r="H16" s="347"/>
      <c r="I16" s="347"/>
      <c r="J16" s="348"/>
    </row>
    <row r="17" spans="1:10" x14ac:dyDescent="0.2">
      <c r="A17" s="346"/>
      <c r="B17" s="347"/>
      <c r="C17" s="347"/>
      <c r="D17" s="347"/>
      <c r="E17" s="347"/>
      <c r="F17" s="347"/>
      <c r="G17" s="347"/>
      <c r="H17" s="347"/>
      <c r="I17" s="347"/>
      <c r="J17" s="348"/>
    </row>
    <row r="18" spans="1:10" x14ac:dyDescent="0.2">
      <c r="A18" s="346"/>
      <c r="B18" s="347"/>
      <c r="C18" s="347"/>
      <c r="D18" s="347"/>
      <c r="E18" s="347"/>
      <c r="F18" s="347"/>
      <c r="G18" s="347"/>
      <c r="H18" s="347"/>
      <c r="I18" s="347"/>
      <c r="J18" s="348"/>
    </row>
    <row r="19" spans="1:10" x14ac:dyDescent="0.2">
      <c r="A19" s="346"/>
      <c r="B19" s="347"/>
      <c r="C19" s="347"/>
      <c r="D19" s="347"/>
      <c r="E19" s="347"/>
      <c r="F19" s="347"/>
      <c r="G19" s="347"/>
      <c r="H19" s="347"/>
      <c r="I19" s="347"/>
      <c r="J19" s="348"/>
    </row>
    <row r="20" spans="1:10" x14ac:dyDescent="0.2">
      <c r="A20" s="346"/>
      <c r="B20" s="347"/>
      <c r="C20" s="347"/>
      <c r="D20" s="347"/>
      <c r="E20" s="347"/>
      <c r="F20" s="347"/>
      <c r="G20" s="347"/>
      <c r="H20" s="347"/>
      <c r="I20" s="347"/>
      <c r="J20" s="348"/>
    </row>
    <row r="21" spans="1:10" x14ac:dyDescent="0.2">
      <c r="A21" s="346"/>
      <c r="B21" s="347"/>
      <c r="C21" s="347"/>
      <c r="D21" s="347"/>
      <c r="E21" s="347"/>
      <c r="F21" s="347"/>
      <c r="G21" s="347"/>
      <c r="H21" s="347"/>
      <c r="I21" s="347"/>
      <c r="J21" s="348"/>
    </row>
    <row r="22" spans="1:10" x14ac:dyDescent="0.2">
      <c r="A22" s="346"/>
      <c r="B22" s="347"/>
      <c r="C22" s="347"/>
      <c r="D22" s="347"/>
      <c r="E22" s="347"/>
      <c r="F22" s="347"/>
      <c r="G22" s="347"/>
      <c r="H22" s="347"/>
      <c r="I22" s="347"/>
      <c r="J22" s="348"/>
    </row>
    <row r="23" spans="1:10" x14ac:dyDescent="0.2">
      <c r="A23" s="346"/>
      <c r="B23" s="347"/>
      <c r="C23" s="347"/>
      <c r="D23" s="347"/>
      <c r="E23" s="347"/>
      <c r="F23" s="347"/>
      <c r="G23" s="347"/>
      <c r="H23" s="347"/>
      <c r="I23" s="347"/>
      <c r="J23" s="348"/>
    </row>
    <row r="24" spans="1:10" x14ac:dyDescent="0.2">
      <c r="A24" s="346"/>
      <c r="B24" s="347"/>
      <c r="C24" s="347"/>
      <c r="D24" s="347"/>
      <c r="E24" s="347"/>
      <c r="F24" s="347"/>
      <c r="G24" s="347"/>
      <c r="H24" s="347"/>
      <c r="I24" s="347"/>
      <c r="J24" s="348"/>
    </row>
    <row r="25" spans="1:10" x14ac:dyDescent="0.2">
      <c r="A25" s="346"/>
      <c r="B25" s="347"/>
      <c r="C25" s="347"/>
      <c r="D25" s="347"/>
      <c r="E25" s="347"/>
      <c r="F25" s="347"/>
      <c r="G25" s="347"/>
      <c r="H25" s="347"/>
      <c r="I25" s="347"/>
      <c r="J25" s="348"/>
    </row>
    <row r="26" spans="1:10" x14ac:dyDescent="0.2">
      <c r="A26" s="346"/>
      <c r="B26" s="347"/>
      <c r="C26" s="347"/>
      <c r="D26" s="347"/>
      <c r="E26" s="347"/>
      <c r="F26" s="347"/>
      <c r="G26" s="347"/>
      <c r="H26" s="347"/>
      <c r="I26" s="347"/>
      <c r="J26" s="348"/>
    </row>
    <row r="27" spans="1:10" x14ac:dyDescent="0.2">
      <c r="A27" s="346"/>
      <c r="B27" s="347"/>
      <c r="C27" s="347"/>
      <c r="D27" s="347"/>
      <c r="E27" s="347"/>
      <c r="F27" s="347"/>
      <c r="G27" s="347"/>
      <c r="H27" s="347"/>
      <c r="I27" s="347"/>
      <c r="J27" s="348"/>
    </row>
    <row r="28" spans="1:10" x14ac:dyDescent="0.2">
      <c r="A28" s="346"/>
      <c r="B28" s="347"/>
      <c r="C28" s="347"/>
      <c r="D28" s="347"/>
      <c r="E28" s="347"/>
      <c r="F28" s="347"/>
      <c r="G28" s="347"/>
      <c r="H28" s="347"/>
      <c r="I28" s="347"/>
      <c r="J28" s="348"/>
    </row>
    <row r="29" spans="1:10" x14ac:dyDescent="0.2">
      <c r="A29" s="346"/>
      <c r="B29" s="347"/>
      <c r="C29" s="347"/>
      <c r="D29" s="347"/>
      <c r="E29" s="347"/>
      <c r="F29" s="347"/>
      <c r="G29" s="347"/>
      <c r="H29" s="347"/>
      <c r="I29" s="347"/>
      <c r="J29" s="348"/>
    </row>
    <row r="30" spans="1:10" x14ac:dyDescent="0.2">
      <c r="A30" s="346"/>
      <c r="B30" s="347"/>
      <c r="C30" s="347"/>
      <c r="D30" s="347"/>
      <c r="E30" s="347"/>
      <c r="F30" s="347"/>
      <c r="G30" s="347"/>
      <c r="H30" s="347"/>
      <c r="I30" s="347"/>
      <c r="J30" s="348"/>
    </row>
    <row r="31" spans="1:10" x14ac:dyDescent="0.2">
      <c r="A31" s="346"/>
      <c r="B31" s="347"/>
      <c r="C31" s="347"/>
      <c r="D31" s="347"/>
      <c r="E31" s="347"/>
      <c r="F31" s="347"/>
      <c r="G31" s="347"/>
      <c r="H31" s="347"/>
      <c r="I31" s="347"/>
      <c r="J31" s="348"/>
    </row>
    <row r="32" spans="1:10" x14ac:dyDescent="0.2">
      <c r="A32" s="346"/>
      <c r="B32" s="347"/>
      <c r="C32" s="347"/>
      <c r="D32" s="347"/>
      <c r="E32" s="347"/>
      <c r="F32" s="347"/>
      <c r="G32" s="347"/>
      <c r="H32" s="347"/>
      <c r="I32" s="347"/>
      <c r="J32" s="348"/>
    </row>
    <row r="33" spans="1:10" x14ac:dyDescent="0.2">
      <c r="A33" s="346"/>
      <c r="B33" s="347"/>
      <c r="C33" s="347"/>
      <c r="D33" s="347"/>
      <c r="E33" s="347"/>
      <c r="F33" s="347"/>
      <c r="G33" s="347"/>
      <c r="H33" s="347"/>
      <c r="I33" s="347"/>
      <c r="J33" s="348"/>
    </row>
    <row r="34" spans="1:10" x14ac:dyDescent="0.2">
      <c r="A34" s="346"/>
      <c r="B34" s="347"/>
      <c r="C34" s="347"/>
      <c r="D34" s="347"/>
      <c r="E34" s="347"/>
      <c r="F34" s="347"/>
      <c r="G34" s="347"/>
      <c r="H34" s="347"/>
      <c r="I34" s="347"/>
      <c r="J34" s="348"/>
    </row>
    <row r="35" spans="1:10" x14ac:dyDescent="0.2">
      <c r="A35" s="346"/>
      <c r="B35" s="347"/>
      <c r="C35" s="347"/>
      <c r="D35" s="347"/>
      <c r="E35" s="347"/>
      <c r="F35" s="347"/>
      <c r="G35" s="347"/>
      <c r="H35" s="347"/>
      <c r="I35" s="347"/>
      <c r="J35" s="348"/>
    </row>
    <row r="36" spans="1:10" x14ac:dyDescent="0.2">
      <c r="A36" s="346"/>
      <c r="B36" s="347"/>
      <c r="C36" s="347"/>
      <c r="D36" s="347"/>
      <c r="E36" s="347"/>
      <c r="F36" s="347"/>
      <c r="G36" s="347"/>
      <c r="H36" s="347"/>
      <c r="I36" s="347"/>
      <c r="J36" s="348"/>
    </row>
    <row r="37" spans="1:10" x14ac:dyDescent="0.2">
      <c r="A37" s="346"/>
      <c r="B37" s="347"/>
      <c r="C37" s="347"/>
      <c r="D37" s="347"/>
      <c r="E37" s="347"/>
      <c r="F37" s="347"/>
      <c r="G37" s="347"/>
      <c r="H37" s="347"/>
      <c r="I37" s="347"/>
      <c r="J37" s="348"/>
    </row>
    <row r="38" spans="1:10" x14ac:dyDescent="0.2">
      <c r="A38" s="346"/>
      <c r="B38" s="347"/>
      <c r="C38" s="347"/>
      <c r="D38" s="347"/>
      <c r="E38" s="347"/>
      <c r="F38" s="347"/>
      <c r="G38" s="347"/>
      <c r="H38" s="347"/>
      <c r="I38" s="347"/>
      <c r="J38" s="348"/>
    </row>
    <row r="39" spans="1:10" x14ac:dyDescent="0.2">
      <c r="A39" s="346"/>
      <c r="B39" s="347"/>
      <c r="C39" s="347"/>
      <c r="D39" s="347"/>
      <c r="E39" s="347"/>
      <c r="F39" s="347"/>
      <c r="G39" s="347"/>
      <c r="H39" s="347"/>
      <c r="I39" s="347"/>
      <c r="J39" s="348"/>
    </row>
    <row r="40" spans="1:10" x14ac:dyDescent="0.2">
      <c r="A40" s="346"/>
      <c r="B40" s="347"/>
      <c r="C40" s="347"/>
      <c r="D40" s="347"/>
      <c r="E40" s="347"/>
      <c r="F40" s="347"/>
      <c r="G40" s="347"/>
      <c r="H40" s="347"/>
      <c r="I40" s="347"/>
      <c r="J40" s="348"/>
    </row>
    <row r="41" spans="1:10" x14ac:dyDescent="0.2">
      <c r="A41" s="346"/>
      <c r="B41" s="347"/>
      <c r="C41" s="347"/>
      <c r="D41" s="347"/>
      <c r="E41" s="347"/>
      <c r="F41" s="347"/>
      <c r="G41" s="347"/>
      <c r="H41" s="347"/>
      <c r="I41" s="347"/>
      <c r="J41" s="348"/>
    </row>
    <row r="42" spans="1:10" x14ac:dyDescent="0.2">
      <c r="A42" s="346"/>
      <c r="B42" s="347"/>
      <c r="C42" s="347"/>
      <c r="D42" s="347"/>
      <c r="E42" s="347"/>
      <c r="F42" s="347"/>
      <c r="G42" s="347"/>
      <c r="H42" s="347"/>
      <c r="I42" s="347"/>
      <c r="J42" s="348"/>
    </row>
    <row r="43" spans="1:10" x14ac:dyDescent="0.2">
      <c r="A43" s="346"/>
      <c r="B43" s="347"/>
      <c r="C43" s="347"/>
      <c r="D43" s="347"/>
      <c r="E43" s="347"/>
      <c r="F43" s="347"/>
      <c r="G43" s="347"/>
      <c r="H43" s="347"/>
      <c r="I43" s="347"/>
      <c r="J43" s="348"/>
    </row>
    <row r="44" spans="1:10" x14ac:dyDescent="0.2">
      <c r="A44" s="346"/>
      <c r="B44" s="347"/>
      <c r="C44" s="347"/>
      <c r="D44" s="347"/>
      <c r="E44" s="347"/>
      <c r="F44" s="347"/>
      <c r="G44" s="347"/>
      <c r="H44" s="347"/>
      <c r="I44" s="347"/>
      <c r="J44" s="348"/>
    </row>
    <row r="45" spans="1:10" x14ac:dyDescent="0.2">
      <c r="A45" s="346"/>
      <c r="B45" s="347"/>
      <c r="C45" s="347"/>
      <c r="D45" s="347"/>
      <c r="E45" s="347"/>
      <c r="F45" s="347"/>
      <c r="G45" s="347"/>
      <c r="H45" s="347"/>
      <c r="I45" s="347"/>
      <c r="J45" s="348"/>
    </row>
    <row r="46" spans="1:10" x14ac:dyDescent="0.2">
      <c r="A46" s="346"/>
      <c r="B46" s="347"/>
      <c r="C46" s="347"/>
      <c r="D46" s="347"/>
      <c r="E46" s="347"/>
      <c r="F46" s="347"/>
      <c r="G46" s="347"/>
      <c r="H46" s="347"/>
      <c r="I46" s="347"/>
      <c r="J46" s="348"/>
    </row>
    <row r="47" spans="1:10" x14ac:dyDescent="0.2">
      <c r="A47" s="346"/>
      <c r="B47" s="347"/>
      <c r="C47" s="347"/>
      <c r="D47" s="347"/>
      <c r="E47" s="347"/>
      <c r="F47" s="347"/>
      <c r="G47" s="347"/>
      <c r="H47" s="347"/>
      <c r="I47" s="347"/>
      <c r="J47" s="348"/>
    </row>
    <row r="48" spans="1:10" x14ac:dyDescent="0.2">
      <c r="A48" s="346"/>
      <c r="B48" s="347"/>
      <c r="C48" s="347"/>
      <c r="D48" s="347"/>
      <c r="E48" s="347"/>
      <c r="F48" s="347"/>
      <c r="G48" s="347"/>
      <c r="H48" s="347"/>
      <c r="I48" s="347"/>
      <c r="J48" s="348"/>
    </row>
    <row r="49" spans="1:10" x14ac:dyDescent="0.2">
      <c r="A49" s="346"/>
      <c r="B49" s="347"/>
      <c r="C49" s="347"/>
      <c r="D49" s="347"/>
      <c r="E49" s="347"/>
      <c r="F49" s="347"/>
      <c r="G49" s="347"/>
      <c r="H49" s="347"/>
      <c r="I49" s="347"/>
      <c r="J49" s="348"/>
    </row>
    <row r="50" spans="1:10" x14ac:dyDescent="0.2">
      <c r="A50" s="346"/>
      <c r="B50" s="347"/>
      <c r="C50" s="347"/>
      <c r="D50" s="347"/>
      <c r="E50" s="347"/>
      <c r="F50" s="347"/>
      <c r="G50" s="347"/>
      <c r="H50" s="347"/>
      <c r="I50" s="347"/>
      <c r="J50" s="348"/>
    </row>
    <row r="51" spans="1:10" x14ac:dyDescent="0.2">
      <c r="A51" s="346"/>
      <c r="B51" s="347"/>
      <c r="C51" s="347"/>
      <c r="D51" s="347"/>
      <c r="E51" s="347"/>
      <c r="F51" s="347"/>
      <c r="G51" s="347"/>
      <c r="H51" s="347"/>
      <c r="I51" s="347"/>
      <c r="J51" s="348"/>
    </row>
    <row r="52" spans="1:10" x14ac:dyDescent="0.2">
      <c r="A52" s="346"/>
      <c r="B52" s="347"/>
      <c r="C52" s="347"/>
      <c r="D52" s="347"/>
      <c r="E52" s="347"/>
      <c r="F52" s="347"/>
      <c r="G52" s="347"/>
      <c r="H52" s="347"/>
      <c r="I52" s="347"/>
      <c r="J52" s="348"/>
    </row>
    <row r="53" spans="1:10" x14ac:dyDescent="0.2">
      <c r="A53" s="346"/>
      <c r="B53" s="347"/>
      <c r="C53" s="347"/>
      <c r="D53" s="347"/>
      <c r="E53" s="347"/>
      <c r="F53" s="347"/>
      <c r="G53" s="347"/>
      <c r="H53" s="347"/>
      <c r="I53" s="347"/>
      <c r="J53" s="348"/>
    </row>
    <row r="54" spans="1:10" x14ac:dyDescent="0.2">
      <c r="A54" s="349"/>
      <c r="B54" s="350"/>
      <c r="C54" s="350"/>
      <c r="D54" s="350"/>
      <c r="E54" s="350"/>
      <c r="F54" s="350"/>
      <c r="G54" s="350"/>
      <c r="H54" s="350"/>
      <c r="I54" s="350"/>
      <c r="J54" s="351"/>
    </row>
  </sheetData>
  <mergeCells count="2">
    <mergeCell ref="A2:J2"/>
    <mergeCell ref="A4:J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НасловнА</vt:lpstr>
      <vt:lpstr>Увод</vt:lpstr>
      <vt:lpstr>Прилог 1</vt:lpstr>
      <vt:lpstr>Прилог 2</vt:lpstr>
      <vt:lpstr>Наратив</vt:lpstr>
      <vt:lpstr>Прилог 3</vt:lpstr>
      <vt:lpstr>Прилог 4</vt:lpstr>
      <vt:lpstr>Ризици</vt:lpstr>
      <vt:lpstr>Јавност</vt:lpstr>
      <vt:lpstr>Прилог 5</vt:lpstr>
      <vt:lpstr>Прилог 6</vt:lpstr>
      <vt:lpstr> Прилог 7</vt:lpstr>
      <vt:lpstr>Прилог 8</vt:lpstr>
      <vt:lpstr>Прилог 9 </vt:lpstr>
      <vt:lpstr>Прилог 10 </vt:lpstr>
      <vt:lpstr>Прилог 11</vt:lpstr>
      <vt:lpstr>Прилог 12 </vt:lpstr>
      <vt:lpstr>Прилог 13</vt:lpstr>
      <vt:lpstr>'Прилог 9 '!Print_Area</vt:lpstr>
      <vt:lpstr>' Прилог 7'!Print_Titles</vt:lpstr>
      <vt:lpstr>'Прилог 12 '!Print_Titles</vt:lpstr>
      <vt:lpstr>'Прилог 13'!Print_Titles</vt:lpstr>
      <vt:lpstr>'Прилог 4'!Print_Titles</vt:lpstr>
    </vt:vector>
  </TitlesOfParts>
  <Company>Trezor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Nikola</cp:lastModifiedBy>
  <cp:lastPrinted>2024-02-29T13:27:10Z</cp:lastPrinted>
  <dcterms:created xsi:type="dcterms:W3CDTF">2013-03-07T07:52:21Z</dcterms:created>
  <dcterms:modified xsi:type="dcterms:W3CDTF">2024-02-29T13:33:53Z</dcterms:modified>
</cp:coreProperties>
</file>